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4.png" ContentType="image/png"/>
  <Override PartName="/xl/media/image26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3.png" ContentType="image/png"/>
  <Override PartName="/xl/media/image24.png" ContentType="image/png"/>
  <Override PartName="/xl/media/image25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 1 Afmetingen" sheetId="1" state="visible" r:id="rId2"/>
    <sheet name="Blad 2 Materialen" sheetId="2" state="visible" r:id="rId3"/>
    <sheet name="Deze map wordt verborgen" sheetId="3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<sst xmlns="http://schemas.openxmlformats.org/spreadsheetml/2006/main" count="168" uniqueCount="100">
  <si>
    <t xml:space="preserve">Dakzijde links</t>
  </si>
  <si>
    <t xml:space="preserve">Nok</t>
  </si>
  <si>
    <t xml:space="preserve">Gording 1</t>
  </si>
  <si>
    <t xml:space="preserve">Gording 2</t>
  </si>
  <si>
    <t xml:space="preserve">Hoogte dak (H1)</t>
  </si>
  <si>
    <t xml:space="preserve">Meter</t>
  </si>
  <si>
    <t xml:space="preserve">Dakraam of dakkapel</t>
  </si>
  <si>
    <t xml:space="preserve">H1</t>
  </si>
  <si>
    <t xml:space="preserve">H2</t>
  </si>
  <si>
    <t xml:space="preserve">Aantal gordingen 
(excl bint+nok)</t>
  </si>
  <si>
    <t xml:space="preserve">Stuks</t>
  </si>
  <si>
    <t xml:space="preserve">Gording 3</t>
  </si>
  <si>
    <t xml:space="preserve">B2</t>
  </si>
  <si>
    <t xml:space="preserve">Dakkapel/dakraam*</t>
  </si>
  <si>
    <t xml:space="preserve">G1</t>
  </si>
  <si>
    <t xml:space="preserve">Grootste gemeten gordingafstand G1 (hoh)</t>
  </si>
  <si>
    <t xml:space="preserve">Hoogte (H2)</t>
  </si>
  <si>
    <t xml:space="preserve">Breedte (B2)</t>
  </si>
  <si>
    <t xml:space="preserve">Gording 4</t>
  </si>
  <si>
    <t xml:space="preserve">Vloerbint</t>
  </si>
  <si>
    <t xml:space="preserve">B1</t>
  </si>
  <si>
    <t xml:space="preserve">Breedte</t>
  </si>
  <si>
    <t xml:space="preserve">Totaal oppervlak dakzijde 1</t>
  </si>
  <si>
    <t xml:space="preserve">m2</t>
  </si>
  <si>
    <t xml:space="preserve">Dakzijde rechts</t>
  </si>
  <si>
    <t xml:space="preserve">Groot dakraam of dakkapel</t>
  </si>
  <si>
    <t xml:space="preserve">Aantal gordingen 
(excl bint+nok )</t>
  </si>
  <si>
    <t xml:space="preserve">Dakkapel/dakraam</t>
  </si>
  <si>
    <t xml:space="preserve">Totaal oppervlak dakzijde 2</t>
  </si>
  <si>
    <t xml:space="preserve">Alles ingevuld. Top! Vul de laatste informatie in op tabblad 2 en je weet precies hoeveel je van wat nodig hebt</t>
  </si>
  <si>
    <t xml:space="preserve">Materialen</t>
  </si>
  <si>
    <t xml:space="preserve">Product 
(klik op foto's)</t>
  </si>
  <si>
    <t xml:space="preserve">Soort product</t>
  </si>
  <si>
    <t xml:space="preserve">Verpakkings
inhoud</t>
  </si>
  <si>
    <t xml:space="preserve">Inhouds- maat</t>
  </si>
  <si>
    <t xml:space="preserve">Snijverlies*</t>
  </si>
  <si>
    <t xml:space="preserve">Nodig voor jouw klus</t>
  </si>
  <si>
    <t xml:space="preserve">Toelichting invulling</t>
  </si>
  <si>
    <t xml:space="preserve">Glaswol</t>
  </si>
  <si>
    <t xml:space="preserve">Rollen</t>
  </si>
  <si>
    <t xml:space="preserve">- Vul het aantal m2 per rol in van je gekozen glaswolproduct. 
- Is de benodigde breedte veel smaller dan de breedte van een rol? En kan je de reststukken niet opnieuw gebruiken. Houdt dan rekening met meer snijverlies.</t>
  </si>
  <si>
    <t xml:space="preserve">Isolatiefolie</t>
  </si>
  <si>
    <t xml:space="preserve">- Vul het aantal m2 per rol in van de door jouw gekozen folie. 
- De isolatie folie beschermt je constructie tegen optrekkend vocht van binnenuit en zorgt voor een goede luchtdichte afsluiting. Beschermt en voorkomt toch, 2 in 1 dus.
- Resten kleiner dan 30cm worden vaak niet gebruikt.
</t>
  </si>
  <si>
    <t xml:space="preserve">Butyl tape</t>
  </si>
  <si>
    <t xml:space="preserve">m1</t>
  </si>
  <si>
    <t xml:space="preserve">- Voor een goede afsluiting bij muren en wanden gebruik je de butyl tape.</t>
  </si>
  <si>
    <t xml:space="preserve">Folie tape</t>
  </si>
  <si>
    <t xml:space="preserve">- Toont aantallen voor het goed afdichten afplakken van overlappende naden en nietgaten in je folie
</t>
  </si>
  <si>
    <t xml:space="preserve">Gipsplaten</t>
  </si>
  <si>
    <t xml:space="preserve">- We gaan uit van gipsplaten van 2 meter
- Resten kleiner dan 30 cm worden vaak niet opnieuw gebruikt 
- Heeft je dak veel kleine doorbroken stukken, ramen, lastige hoekjes etc. Houdt dan rekening met meer snijverlies.</t>
  </si>
  <si>
    <t xml:space="preserve">Gipsplaatschroeven</t>
  </si>
  <si>
    <t xml:space="preserve">Dozen</t>
  </si>
  <si>
    <t xml:space="preserve">- Op basis van het aantal gipsplaten en ons klusadvies toont de tool de benodigde hoeveelheid gipsplaatschroeven.
</t>
  </si>
  <si>
    <t xml:space="preserve">Vuren latten (tbv rachelwerk)</t>
  </si>
  <si>
    <t xml:space="preserve">- Vul de lengte in van de gekozen rachel (in meters)
- Veel lastige hoekjes, dakramen of dakkapellen, houdt dan rekening met meer snijverlies. 5-10%</t>
  </si>
  <si>
    <t xml:space="preserve">Universeelschroeven rotadril</t>
  </si>
  <si>
    <t xml:space="preserve">- Bij latten met een dikte van 22mm adviseren we schroefmaat 5.0*50mm
- Er zit een gratis bitje in de verpakking!</t>
  </si>
  <si>
    <t xml:space="preserve">Afwerkplinten </t>
  </si>
  <si>
    <t xml:space="preserve">- Met plinten werk je gipsplaten bij de muren en balken netjes af.
-Wil je zo min mogelijk overgangen tussen plinten voor een naadloos resultaat? Houd dan rekening met 10% snijverlies. 
- Gebruik je ook kleine stukjes opnieuw houd dan 5% aan.</t>
  </si>
  <si>
    <t xml:space="preserve">Montagekit</t>
  </si>
  <si>
    <t xml:space="preserve">-Als je de plinten onzichtbaar wilt bevestigen, dus zonder spijkers of schroeven, dan heb je natuurlijk montagekit nodig</t>
  </si>
  <si>
    <t xml:space="preserve">Acrylaatkit</t>
  </si>
  <si>
    <t xml:space="preserve">-Toont aantal tubes acryllaat kit voor het afdichten van de ronde kanten van de gipsplaten en het afdichten van naden en kieren bij de plinten.
</t>
  </si>
  <si>
    <t xml:space="preserve">Voegenvuller</t>
  </si>
  <si>
    <t xml:space="preserve">kg</t>
  </si>
  <si>
    <t xml:space="preserve">Emmers</t>
  </si>
  <si>
    <t xml:space="preserve">-Met deze gipsplaatvuller in pasta vorm werk je de kopse kanten van de gipsplaten en de schroefgaatjes netjes af.
- Hij is kant en klaar, dus je hoeft hem niet aan te mengen met water, wel zo handig
- Één emmer is voldoende voor 16-20m2</t>
  </si>
  <si>
    <t xml:space="preserve">Gereedschap</t>
  </si>
  <si>
    <t xml:space="preserve">Isolatiemes</t>
  </si>
  <si>
    <t xml:space="preserve">Tacker</t>
  </si>
  <si>
    <t xml:space="preserve">Nietjes tbv tacker</t>
  </si>
  <si>
    <t xml:space="preserve">Bouwemmer</t>
  </si>
  <si>
    <t xml:space="preserve">Gipsmes</t>
  </si>
  <si>
    <t xml:space="preserve">Kitspuit</t>
  </si>
  <si>
    <t xml:space="preserve">Handschoenen</t>
  </si>
  <si>
    <t xml:space="preserve">Mondstofmasker</t>
  </si>
  <si>
    <t xml:space="preserve">Veiligheidsbril</t>
  </si>
  <si>
    <t xml:space="preserve">Grootste gordingafstand (h-o-h)</t>
  </si>
  <si>
    <t xml:space="preserve">Dakoppervlak calculatie</t>
  </si>
  <si>
    <t xml:space="preserve">Breedte 
</t>
  </si>
  <si>
    <t xml:space="preserve">Hoogte
</t>
  </si>
  <si>
    <t xml:space="preserve">Totaal m2 </t>
  </si>
  <si>
    <t xml:space="preserve">Dakvlak</t>
  </si>
  <si>
    <t xml:space="preserve">Dakraam/dakkapel</t>
  </si>
  <si>
    <t xml:space="preserve">Totaal dakzijde links</t>
  </si>
  <si>
    <t xml:space="preserve">Dakkapel/dakraam 2</t>
  </si>
  <si>
    <t xml:space="preserve">Totaal dakzijde rechts</t>
  </si>
  <si>
    <t xml:space="preserve">Totaal</t>
  </si>
  <si>
    <t xml:space="preserve">Omtrekcalculatie tbv plint</t>
  </si>
  <si>
    <t xml:space="preserve">Hoogte
/aantal</t>
  </si>
  <si>
    <t xml:space="preserve">m1 tbv plint</t>
  </si>
  <si>
    <t xml:space="preserve">Gordingen</t>
  </si>
  <si>
    <t xml:space="preserve">Enkel bij isolatie tussen gordingen</t>
  </si>
  <si>
    <t xml:space="preserve">Calculatie aantal rachels</t>
  </si>
  <si>
    <t xml:space="preserve">Gordingafstand</t>
  </si>
  <si>
    <t xml:space="preserve">Aantal x gordingafstand tussen bint en nok per rachel</t>
  </si>
  <si>
    <t xml:space="preserve">Totaal aantal rachels over de breedte</t>
  </si>
  <si>
    <t xml:space="preserve">Aantal x gordingafstand totaal over gehele dakvlak (obv rachelafstand 30 cm)</t>
  </si>
  <si>
    <t xml:space="preserve">Aantal x gordingafstand per rachel (afgerond naar beneden)</t>
  </si>
  <si>
    <t xml:space="preserve">Aantal rachels per dakzijde (afgerond naar boven)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</si>
</sst>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"/>
    <numFmt numFmtId="167" formatCode="General"/>
    <numFmt numFmtId="168" formatCode="0"/>
    <numFmt numFmtId="169" formatCode="0.0"/>
  </numFmts>
  <fonts count="25">
    <font>
      <sz val="11"/>
      <color rgb="FF1D1D1B"/>
      <name val="Asap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1D1D1B"/>
      <name val="Asap"/>
      <family val="0"/>
      <charset val="1"/>
    </font>
    <font>
      <sz val="14"/>
      <color rgb="FF000000"/>
      <name val="Asap"/>
      <family val="0"/>
      <charset val="1"/>
    </font>
    <font>
      <b val="true"/>
      <sz val="25"/>
      <color rgb="FF1D1D1B"/>
      <name val="Asap"/>
      <family val="0"/>
      <charset val="1"/>
    </font>
    <font>
      <b val="true"/>
      <sz val="11"/>
      <color rgb="FF1D1D1B"/>
      <name val="Asap"/>
      <family val="0"/>
      <charset val="1"/>
    </font>
    <font>
      <sz val="10"/>
      <color rgb="FF1D1D1B"/>
      <name val="Asap"/>
      <family val="0"/>
      <charset val="1"/>
    </font>
    <font>
      <b val="true"/>
      <sz val="14"/>
      <color rgb="FF1D1D1B"/>
      <name val="Asap"/>
      <family val="0"/>
      <charset val="1"/>
    </font>
    <font>
      <b val="true"/>
      <sz val="16"/>
      <color rgb="FF1D1D1B"/>
      <name val="Asap"/>
      <family val="0"/>
    </font>
    <font>
      <sz val="16"/>
      <color rgb="FF1D1D1B"/>
      <name val="Asap"/>
      <family val="0"/>
    </font>
    <font>
      <b val="true"/>
      <i val="true"/>
      <sz val="16"/>
      <color rgb="FF1D1D1B"/>
      <name val="Asap"/>
      <family val="0"/>
    </font>
    <font>
      <b val="true"/>
      <sz val="16"/>
      <color rgb="FF479D76"/>
      <name val="Asap"/>
      <family val="0"/>
    </font>
    <font>
      <b val="true"/>
      <sz val="20"/>
      <color rgb="FF1D1D1B"/>
      <name val="Asap"/>
      <family val="0"/>
      <charset val="1"/>
    </font>
    <font>
      <b val="true"/>
      <sz val="12"/>
      <color rgb="FF1D1D1B"/>
      <name val="Asap"/>
      <family val="2"/>
      <charset val="1"/>
    </font>
    <font>
      <sz val="12"/>
      <color rgb="FF1D1D1B"/>
      <name val="Asap"/>
      <family val="2"/>
      <charset val="1"/>
    </font>
    <font>
      <b val="true"/>
      <sz val="12"/>
      <name val="Asap"/>
      <family val="0"/>
      <charset val="1"/>
    </font>
    <font>
      <sz val="12"/>
      <name val="Asap"/>
      <family val="2"/>
      <charset val="1"/>
    </font>
    <font>
      <b val="true"/>
      <sz val="20"/>
      <color rgb="FF1D1D1B"/>
      <name val="Asap"/>
      <family val="2"/>
      <charset val="1"/>
    </font>
    <font>
      <u val="single"/>
      <sz val="12"/>
      <color rgb="FFEC621C"/>
      <name val="Asap"/>
      <family val="2"/>
      <charset val="1"/>
    </font>
    <font>
      <u val="single"/>
      <sz val="11"/>
      <color rgb="FFEC621C"/>
      <name val="Asap"/>
      <family val="2"/>
      <charset val="1"/>
    </font>
    <font>
      <sz val="11"/>
      <color rgb="FFFF0000"/>
      <name val="Asap"/>
      <family val="2"/>
      <charset val="1"/>
    </font>
    <font>
      <b val="true"/>
      <sz val="11"/>
      <color rgb="FF1D1D1B"/>
      <name val="Asap"/>
      <family val="2"/>
      <charset val="1"/>
    </font>
    <font>
      <b val="true"/>
      <i val="true"/>
      <sz val="11"/>
      <color rgb="FF1D1D1B"/>
      <name val="Asap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479D76"/>
        <bgColor rgb="FF808080"/>
      </patternFill>
    </fill>
  </fills>
  <borders count="6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>
        <color rgb="FF1D1D1B"/>
      </left>
      <right/>
      <top style="medium">
        <color rgb="FF1D1D1B"/>
      </top>
      <bottom/>
      <diagonal/>
    </border>
    <border diagonalUp="false" diagonalDown="false">
      <left/>
      <right style="medium">
        <color rgb="FF1D1D1B"/>
      </right>
      <top style="medium">
        <color rgb="FF1D1D1B"/>
      </top>
      <bottom/>
      <diagonal/>
    </border>
    <border diagonalUp="false" diagonalDown="false">
      <left style="medium">
        <color rgb="FF1D1D1B"/>
      </left>
      <right/>
      <top/>
      <bottom/>
      <diagonal/>
    </border>
    <border diagonalUp="false" diagonalDown="false">
      <left/>
      <right style="medium">
        <color rgb="FF1D1D1B"/>
      </right>
      <top/>
      <bottom/>
      <diagonal/>
    </border>
    <border diagonalUp="false" diagonalDown="false">
      <left style="medium">
        <color rgb="FF1D1D1B"/>
      </left>
      <right/>
      <top/>
      <bottom style="medium">
        <color rgb="FF1D1D1B"/>
      </bottom>
      <diagonal/>
    </border>
    <border diagonalUp="false" diagonalDown="false">
      <left/>
      <right/>
      <top/>
      <bottom style="medium">
        <color rgb="FF1D1D1B"/>
      </bottom>
      <diagonal/>
    </border>
    <border diagonalUp="false" diagonalDown="false">
      <left/>
      <right style="medium">
        <color rgb="FF1D1D1B"/>
      </right>
      <top/>
      <bottom style="medium">
        <color rgb="FF1D1D1B"/>
      </bottom>
      <diagonal/>
    </border>
    <border diagonalUp="false" diagonalDown="false">
      <left style="medium">
        <color rgb="FF1D1D1B"/>
      </left>
      <right style="medium">
        <color rgb="FF1D1D1B"/>
      </right>
      <top style="medium">
        <color rgb="FF1D1D1B"/>
      </top>
      <bottom style="medium">
        <color rgb="FF1D1D1B"/>
      </bottom>
      <diagonal/>
    </border>
    <border diagonalUp="false" diagonalDown="false">
      <left style="medium">
        <color rgb="FF1D1D1B"/>
      </left>
      <right style="thin"/>
      <top style="medium">
        <color rgb="FF1D1D1B"/>
      </top>
      <bottom style="medium">
        <color rgb="FF1D1D1B"/>
      </bottom>
      <diagonal/>
    </border>
    <border diagonalUp="false" diagonalDown="false">
      <left style="thin"/>
      <right style="thin"/>
      <top style="medium">
        <color rgb="FF1D1D1B"/>
      </top>
      <bottom style="medium">
        <color rgb="FF1D1D1B"/>
      </bottom>
      <diagonal/>
    </border>
    <border diagonalUp="false" diagonalDown="false">
      <left style="thin"/>
      <right style="thin"/>
      <top style="medium">
        <color rgb="FF1D1D1B"/>
      </top>
      <bottom/>
      <diagonal/>
    </border>
    <border diagonalUp="false" diagonalDown="false">
      <left style="thin"/>
      <right/>
      <top style="medium">
        <color rgb="FF1D1D1B"/>
      </top>
      <bottom style="medium">
        <color rgb="FF1D1D1B"/>
      </bottom>
      <diagonal/>
    </border>
    <border diagonalUp="false" diagonalDown="false">
      <left style="double">
        <color rgb="FFEC621C"/>
      </left>
      <right style="double">
        <color rgb="FFEC621C"/>
      </right>
      <top style="medium">
        <color rgb="FF1D1D1B"/>
      </top>
      <bottom style="medium">
        <color rgb="FF1D1D1B"/>
      </bottom>
      <diagonal/>
    </border>
    <border diagonalUp="false" diagonalDown="false">
      <left/>
      <right style="medium">
        <color rgb="FF1D1D1B"/>
      </right>
      <top style="medium">
        <color rgb="FF1D1D1B"/>
      </top>
      <bottom style="medium">
        <color rgb="FF1D1D1B"/>
      </bottom>
      <diagonal/>
    </border>
    <border diagonalUp="false" diagonalDown="false">
      <left style="medium">
        <color rgb="FF1D1D1B"/>
      </left>
      <right style="thin"/>
      <top style="medium">
        <color rgb="FF1D1D1B"/>
      </top>
      <bottom style="thin"/>
      <diagonal/>
    </border>
    <border diagonalUp="false" diagonalDown="false">
      <left style="thin"/>
      <right/>
      <top style="medium">
        <color rgb="FF1D1D1B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>
        <color rgb="FF1D1D1B"/>
      </top>
      <bottom style="thin"/>
      <diagonal/>
    </border>
    <border diagonalUp="false" diagonalDown="false">
      <left style="double">
        <color rgb="FFEC621C"/>
      </left>
      <right style="thin"/>
      <top style="medium">
        <color rgb="FF1D1D1B"/>
      </top>
      <bottom style="thin"/>
      <diagonal/>
    </border>
    <border diagonalUp="false" diagonalDown="false">
      <left style="thin"/>
      <right style="double">
        <color rgb="FFEC621C"/>
      </right>
      <top style="medium">
        <color rgb="FF1D1D1B"/>
      </top>
      <bottom style="thin"/>
      <diagonal/>
    </border>
    <border diagonalUp="false" diagonalDown="false">
      <left/>
      <right style="medium">
        <color rgb="FF1D1D1B"/>
      </right>
      <top style="medium">
        <color rgb="FF1D1D1B"/>
      </top>
      <bottom style="thin"/>
      <diagonal/>
    </border>
    <border diagonalUp="false" diagonalDown="false">
      <left style="medium">
        <color rgb="FF1D1D1B"/>
      </left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>
        <color rgb="FFEC621C"/>
      </left>
      <right style="thin"/>
      <top style="thin"/>
      <bottom style="thin"/>
      <diagonal/>
    </border>
    <border diagonalUp="false" diagonalDown="false">
      <left style="thin"/>
      <right style="double">
        <color rgb="FFEC621C"/>
      </right>
      <top style="thin"/>
      <bottom style="thin"/>
      <diagonal/>
    </border>
    <border diagonalUp="false" diagonalDown="false">
      <left/>
      <right style="medium">
        <color rgb="FF1D1D1B"/>
      </right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1D1D1B"/>
      </left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double">
        <color rgb="FFEC621C"/>
      </left>
      <right style="thin"/>
      <top style="thin"/>
      <bottom/>
      <diagonal/>
    </border>
    <border diagonalUp="false" diagonalDown="false">
      <left style="thin"/>
      <right style="double">
        <color rgb="FFEC621C"/>
      </right>
      <top style="thin"/>
      <bottom/>
      <diagonal/>
    </border>
    <border diagonalUp="false" diagonalDown="false">
      <left/>
      <right style="medium">
        <color rgb="FF1D1D1B"/>
      </right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1D1D1B"/>
      </left>
      <right style="thin"/>
      <top style="thin"/>
      <bottom style="medium">
        <color rgb="FF1D1D1B"/>
      </bottom>
      <diagonal/>
    </border>
    <border diagonalUp="false" diagonalDown="false">
      <left style="thin"/>
      <right style="thin"/>
      <top style="thin"/>
      <bottom style="medium">
        <color rgb="FF1D1D1B"/>
      </bottom>
      <diagonal/>
    </border>
    <border diagonalUp="false" diagonalDown="false">
      <left style="thin"/>
      <right style="thin"/>
      <top/>
      <bottom style="medium">
        <color rgb="FF1D1D1B"/>
      </bottom>
      <diagonal/>
    </border>
    <border diagonalUp="false" diagonalDown="false">
      <left style="thin"/>
      <right/>
      <top style="thin"/>
      <bottom style="medium">
        <color rgb="FF1D1D1B"/>
      </bottom>
      <diagonal/>
    </border>
    <border diagonalUp="false" diagonalDown="false">
      <left style="double">
        <color rgb="FFEC621C"/>
      </left>
      <right style="thin"/>
      <top style="thin"/>
      <bottom style="medium">
        <color rgb="FF1D1D1B"/>
      </bottom>
      <diagonal/>
    </border>
    <border diagonalUp="false" diagonalDown="false">
      <left style="thin"/>
      <right style="double">
        <color rgb="FFEC621C"/>
      </right>
      <top style="thin"/>
      <bottom style="medium">
        <color rgb="FF1D1D1B"/>
      </bottom>
      <diagonal/>
    </border>
    <border diagonalUp="false" diagonalDown="false">
      <left/>
      <right style="medium">
        <color rgb="FF1D1D1B"/>
      </right>
      <top style="thin"/>
      <bottom style="medium">
        <color rgb="FF1D1D1B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4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16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2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2" borderId="1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2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7" fillId="2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3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2" borderId="23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4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5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6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2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5" fillId="2" borderId="2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2" borderId="2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2" borderId="3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2" borderId="3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3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2" borderId="3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3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3" borderId="3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2" borderId="3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8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4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4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3" borderId="4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2" borderId="4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4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3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6" fillId="0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2" borderId="4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4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8" fillId="2" borderId="4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4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4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5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6" fillId="2" borderId="5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5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5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2" borderId="5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0" borderId="6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6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2" borderId="6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6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2" borderId="43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43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2" borderId="43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2" borderId="6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6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2" borderId="3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6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2" borderId="36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2" borderId="6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0" fillId="2" borderId="36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23" fillId="0" borderId="3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3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0" borderId="4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0" fillId="0" borderId="36" xfId="0" applyFont="false" applyBorder="true" applyAlignment="true" applyProtection="true">
      <alignment horizontal="right" vertical="top" textRotation="0" wrapText="true" indent="0" shrinkToFit="false"/>
      <protection locked="true" hidden="false"/>
    </xf>
    <xf numFmtId="169" fontId="0" fillId="0" borderId="36" xfId="0" applyFont="false" applyBorder="true" applyAlignment="true" applyProtection="true">
      <alignment horizontal="right" vertical="top" textRotation="0" wrapText="true" indent="0" shrinkToFit="false"/>
      <protection locked="true" hidden="false"/>
    </xf>
    <xf numFmtId="164" fontId="24" fillId="0" borderId="3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36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0" fillId="0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9" fontId="23" fillId="0" borderId="3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7" fillId="0" borderId="36" xfId="0" applyFont="true" applyBorder="true" applyAlignment="true" applyProtection="true">
      <alignment horizontal="righ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C621C"/>
      <rgbColor rgb="FF666699"/>
      <rgbColor rgb="FF969696"/>
      <rgbColor rgb="FF003366"/>
      <rgbColor rgb="FF479D76"/>
      <rgbColor rgb="FF003300"/>
      <rgbColor rgb="FF333300"/>
      <rgbColor rgb="FF993300"/>
      <rgbColor rgb="FF993366"/>
      <rgbColor rgb="FF333399"/>
      <rgbColor rgb="FF1D1D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s://www.hauster.com/products/siniat-gipsplaat-met-ronde-kant-rk-2000x600x9-5mm" TargetMode="External"/><Relationship Id="rId2" Type="http://schemas.openxmlformats.org/officeDocument/2006/relationships/image" Target="../media/image15.png"/><Relationship Id="rId3" Type="http://schemas.openxmlformats.org/officeDocument/2006/relationships/hyperlink" Target="https://www.hauster.com/products/mack-gipsplaatschroeven-3-5-x-25mm-500st" TargetMode="External"/><Relationship Id="rId4" Type="http://schemas.openxmlformats.org/officeDocument/2006/relationships/image" Target="../media/image16.png"/><Relationship Id="rId5" Type="http://schemas.openxmlformats.org/officeDocument/2006/relationships/hyperlink" Target="https://www.hauster.com/products/hout-lat-geschaafd-fsc-22x63x1500mm-vuren" TargetMode="External"/><Relationship Id="rId6" Type="http://schemas.openxmlformats.org/officeDocument/2006/relationships/image" Target="../media/image17.png"/><Relationship Id="rId7" Type="http://schemas.openxmlformats.org/officeDocument/2006/relationships/hyperlink" Target="https://www.hauster.com/products/rotadrill-universeelschroef-platkop-tx20-5-0-x-50mm-200st-gratis-bitje" TargetMode="External"/><Relationship Id="rId8" Type="http://schemas.openxmlformats.org/officeDocument/2006/relationships/image" Target="../media/image18.png"/><Relationship Id="rId9" Type="http://schemas.openxmlformats.org/officeDocument/2006/relationships/hyperlink" Target="https://www.hauster.com/products/mdf-plint-deklijst-gegrond-wit-9x45x2000mm" TargetMode="External"/><Relationship Id="rId10" Type="http://schemas.openxmlformats.org/officeDocument/2006/relationships/image" Target="../media/image19.png"/><Relationship Id="rId11" Type="http://schemas.openxmlformats.org/officeDocument/2006/relationships/hyperlink" Target="https://www.hauster.com/products/bison-polymax-montage-en-afdichtingskit-wit-425gr" TargetMode="External"/><Relationship Id="rId12" Type="http://schemas.openxmlformats.org/officeDocument/2006/relationships/image" Target="../media/image20.png"/><Relationship Id="rId13" Type="http://schemas.openxmlformats.org/officeDocument/2006/relationships/hyperlink" Target="https://www.hauster.com/products/ursa-hometec-35-glaswol-isolatierol-rd-4-55-bxd-120x16cm" TargetMode="External"/><Relationship Id="rId14" Type="http://schemas.openxmlformats.org/officeDocument/2006/relationships/image" Target="../media/image21.png"/><Relationship Id="rId15" Type="http://schemas.openxmlformats.org/officeDocument/2006/relationships/hyperlink" Target="https://www.hauster.com/products/miofol-125s-dampremmende-folie-1-5-x-50m-75m2" TargetMode="External"/><Relationship Id="rId16" Type="http://schemas.openxmlformats.org/officeDocument/2006/relationships/image" Target="../media/image22.png"/><Relationship Id="rId17" Type="http://schemas.openxmlformats.org/officeDocument/2006/relationships/hyperlink" Target="https://www.hauster.com/products/vast-r-butyl-tape-voor-randafdichting-30mm-x-20m" TargetMode="External"/><Relationship Id="rId18" Type="http://schemas.openxmlformats.org/officeDocument/2006/relationships/image" Target="../media/image23.png"/><Relationship Id="rId19" Type="http://schemas.openxmlformats.org/officeDocument/2006/relationships/hyperlink" Target="https://www.hauster.com/products/vast-r-basic-folie-tape-75mm-x-25m" TargetMode="External"/><Relationship Id="rId20" Type="http://schemas.openxmlformats.org/officeDocument/2006/relationships/image" Target="../media/image24.png"/><Relationship Id="rId21" Type="http://schemas.openxmlformats.org/officeDocument/2006/relationships/hyperlink" Target="https://www.hauster.com/" TargetMode="External"/><Relationship Id="rId22" Type="http://schemas.openxmlformats.org/officeDocument/2006/relationships/image" Target="../media/image14.png"/><Relationship Id="rId23" Type="http://schemas.openxmlformats.org/officeDocument/2006/relationships/hyperlink" Target="https://www.hauster.com/products/bison-acryllaatkit-wit-310ml?" TargetMode="External"/><Relationship Id="rId24" Type="http://schemas.openxmlformats.org/officeDocument/2006/relationships/image" Target="../media/image25.png"/><Relationship Id="rId25" Type="http://schemas.openxmlformats.org/officeDocument/2006/relationships/image" Target="../media/image2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84960</xdr:colOff>
      <xdr:row>0</xdr:row>
      <xdr:rowOff>25200</xdr:rowOff>
    </xdr:from>
    <xdr:to>
      <xdr:col>16</xdr:col>
      <xdr:colOff>221400</xdr:colOff>
      <xdr:row>15</xdr:row>
      <xdr:rowOff>151920</xdr:rowOff>
    </xdr:to>
    <xdr:sp>
      <xdr:nvSpPr>
        <xdr:cNvPr id="0" name="Tekstvak 11"/>
        <xdr:cNvSpPr/>
      </xdr:nvSpPr>
      <xdr:spPr>
        <a:xfrm>
          <a:off x="4155480" y="25200"/>
          <a:ext cx="12039840" cy="33177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  <a:spcBef>
              <a:spcPts val="799"/>
            </a:spcBef>
          </a:pPr>
          <a:r>
            <a:rPr b="1" lang="nl-NL" sz="1600" spc="-1" strike="noStrike">
              <a:solidFill>
                <a:schemeClr val="dk1"/>
              </a:solidFill>
              <a:latin typeface="Asap"/>
            </a:rPr>
            <a:t>Hauster Rekenhulp voor de klus: Een schuin dak isoleren met glaswol en afwerken met gips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  <a:spcBef>
              <a:spcPts val="799"/>
            </a:spcBef>
          </a:pPr>
          <a:r>
            <a:rPr b="0" lang="nl-NL" sz="1600" spc="-1" strike="noStrike">
              <a:solidFill>
                <a:schemeClr val="dk1"/>
              </a:solidFill>
              <a:latin typeface="Asap"/>
            </a:rPr>
            <a:t>Vul de afmetingen in van jouw dak en bereken de hoeveelheid materialen die je nodig hebt. </a:t>
          </a:r>
          <a:br/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  <a:spcBef>
              <a:spcPts val="799"/>
            </a:spcBef>
          </a:pPr>
          <a:r>
            <a:rPr b="1" i="1" lang="nl-NL" sz="1600" spc="-1" strike="noStrike">
              <a:solidFill>
                <a:schemeClr val="dk1"/>
              </a:solidFill>
              <a:latin typeface="Asap"/>
            </a:rPr>
            <a:t>Stap 1:</a:t>
          </a:r>
          <a:r>
            <a:rPr b="0" lang="nl-NL" sz="1600" spc="-1" strike="noStrike">
              <a:solidFill>
                <a:schemeClr val="dk1"/>
              </a:solidFill>
              <a:latin typeface="Asap"/>
            </a:rPr>
            <a:t> Vul op dit tabblad per zijde van je dak de </a:t>
          </a:r>
          <a:r>
            <a:rPr b="1" lang="nl-NL" sz="1600" spc="-1" strike="noStrike">
              <a:solidFill>
                <a:schemeClr val="accent2"/>
              </a:solidFill>
              <a:latin typeface="Asap"/>
            </a:rPr>
            <a:t>groene velden </a:t>
          </a:r>
          <a:r>
            <a:rPr b="0" lang="nl-NL" sz="1600" spc="-1" strike="noStrike">
              <a:solidFill>
                <a:schemeClr val="dk1"/>
              </a:solidFill>
              <a:latin typeface="Asap"/>
            </a:rPr>
            <a:t>in met de door jouw gemeten afmetingen. Dakzijde twee wordt automatisch ingevuld op basis van de maten in zijde 2. Je kan deze waar nodig handmatig aanpassen. 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  <a:spcBef>
              <a:spcPts val="799"/>
            </a:spcBef>
          </a:pPr>
          <a:r>
            <a:rPr b="1" i="1" lang="nl-NL" sz="1600" spc="-1" strike="noStrike">
              <a:solidFill>
                <a:schemeClr val="dk1"/>
              </a:solidFill>
              <a:latin typeface="Asap"/>
            </a:rPr>
            <a:t>Stap 2:</a:t>
          </a:r>
          <a:r>
            <a:rPr b="0" lang="nl-NL" sz="1600" spc="-1" strike="noStrike">
              <a:solidFill>
                <a:schemeClr val="dk1"/>
              </a:solidFill>
              <a:latin typeface="Asap"/>
            </a:rPr>
            <a:t> Heb je een dakkapel of -raam groter dan 0,50 x 0,70 meter? Vul dan ook deze afmetingen in. Zo niet, dan laat je dit veld leeg. 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  <a:spcBef>
              <a:spcPts val="799"/>
            </a:spcBef>
          </a:pPr>
          <a:r>
            <a:rPr b="1" i="1" lang="nl-NL" sz="1600" spc="-1" strike="noStrike">
              <a:solidFill>
                <a:schemeClr val="dk1"/>
              </a:solidFill>
              <a:latin typeface="Asap"/>
            </a:rPr>
            <a:t>Stap 3:</a:t>
          </a:r>
          <a:r>
            <a:rPr b="0" lang="nl-NL" sz="1600" spc="-1" strike="noStrike">
              <a:solidFill>
                <a:schemeClr val="dk1"/>
              </a:solidFill>
              <a:latin typeface="Asap"/>
            </a:rPr>
            <a:t> Ga naar tabblad 2 en vul de</a:t>
          </a:r>
          <a:r>
            <a:rPr b="1" lang="nl-NL" sz="1600" spc="-1" strike="noStrike">
              <a:solidFill>
                <a:srgbClr val="1d1d1b"/>
              </a:solidFill>
              <a:latin typeface="Asap"/>
            </a:rPr>
            <a:t> </a:t>
          </a:r>
          <a:r>
            <a:rPr b="0" lang="nl-NL" sz="1600" spc="-1" strike="noStrike">
              <a:solidFill>
                <a:srgbClr val="1d1d1b"/>
              </a:solidFill>
              <a:latin typeface="Asap"/>
            </a:rPr>
            <a:t>specificaties</a:t>
          </a:r>
          <a:r>
            <a:rPr b="1" lang="nl-NL" sz="1600" spc="-1" strike="noStrike">
              <a:solidFill>
                <a:srgbClr val="1d1d1b"/>
              </a:solidFill>
              <a:latin typeface="Asap"/>
            </a:rPr>
            <a:t> </a:t>
          </a:r>
          <a:r>
            <a:rPr b="0" lang="nl-NL" sz="1600" spc="-1" strike="noStrike">
              <a:solidFill>
                <a:schemeClr val="dk1"/>
              </a:solidFill>
              <a:latin typeface="Asap"/>
            </a:rPr>
            <a:t>in van de gekozen producten. 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  <a:spcBef>
              <a:spcPts val="799"/>
            </a:spcBef>
          </a:pPr>
          <a:r>
            <a:rPr b="1" i="1" lang="nl-NL" sz="1600" spc="-1" strike="noStrike">
              <a:solidFill>
                <a:schemeClr val="dk1"/>
              </a:solidFill>
              <a:latin typeface="Asap"/>
            </a:rPr>
            <a:t>Stap 4:</a:t>
          </a:r>
          <a:r>
            <a:rPr b="0" lang="nl-NL" sz="1600" spc="-1" strike="noStrike">
              <a:solidFill>
                <a:schemeClr val="dk1"/>
              </a:solidFill>
              <a:latin typeface="Asap"/>
            </a:rPr>
            <a:t> De rekenhulp rekent alles voor je uit. Even controleren, bestellen en je kunt aan de slag! </a:t>
          </a:r>
          <a:endParaRPr b="0" lang="en-US" sz="1600" spc="-1" strike="noStrike">
            <a:latin typeface="Times New Roman"/>
          </a:endParaRPr>
        </a:p>
      </xdr:txBody>
    </xdr:sp>
    <xdr:clientData/>
  </xdr:twoCellAnchor>
  <xdr:twoCellAnchor editAs="oneCell">
    <xdr:from>
      <xdr:col>16</xdr:col>
      <xdr:colOff>138600</xdr:colOff>
      <xdr:row>0</xdr:row>
      <xdr:rowOff>162720</xdr:rowOff>
    </xdr:from>
    <xdr:to>
      <xdr:col>19</xdr:col>
      <xdr:colOff>660960</xdr:colOff>
      <xdr:row>8</xdr:row>
      <xdr:rowOff>75600</xdr:rowOff>
    </xdr:to>
    <xdr:pic>
      <xdr:nvPicPr>
        <xdr:cNvPr id="1" name="Afbeelding 1" descr=""/>
        <xdr:cNvPicPr/>
      </xdr:nvPicPr>
      <xdr:blipFill>
        <a:blip r:embed="rId1"/>
        <a:stretch/>
      </xdr:blipFill>
      <xdr:spPr>
        <a:xfrm>
          <a:off x="16112520" y="162720"/>
          <a:ext cx="3083400" cy="16369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7</xdr:col>
      <xdr:colOff>457200</xdr:colOff>
      <xdr:row>18</xdr:row>
      <xdr:rowOff>32400</xdr:rowOff>
    </xdr:from>
    <xdr:to>
      <xdr:col>7</xdr:col>
      <xdr:colOff>468000</xdr:colOff>
      <xdr:row>38</xdr:row>
      <xdr:rowOff>209520</xdr:rowOff>
    </xdr:to>
    <xdr:cxnSp>
      <xdr:nvCxnSpPr>
        <xdr:cNvPr id="2" name="Rechte verbindingslijn met pijl 3"/>
        <xdr:cNvCxnSpPr/>
      </xdr:nvCxnSpPr>
      <xdr:spPr>
        <a:xfrm flipH="1">
          <a:off x="8778960" y="4033080"/>
          <a:ext cx="11160" cy="445392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  <xdr:twoCellAnchor editAs="twoCell">
    <xdr:from>
      <xdr:col>7</xdr:col>
      <xdr:colOff>692640</xdr:colOff>
      <xdr:row>39</xdr:row>
      <xdr:rowOff>178560</xdr:rowOff>
    </xdr:from>
    <xdr:to>
      <xdr:col>14</xdr:col>
      <xdr:colOff>26280</xdr:colOff>
      <xdr:row>39</xdr:row>
      <xdr:rowOff>180000</xdr:rowOff>
    </xdr:to>
    <xdr:cxnSp>
      <xdr:nvCxnSpPr>
        <xdr:cNvPr id="3" name="Rechte verbindingslijn met pijl 4"/>
        <xdr:cNvCxnSpPr/>
      </xdr:nvCxnSpPr>
      <xdr:spPr>
        <a:xfrm flipH="1">
          <a:off x="9014400" y="8665200"/>
          <a:ext cx="5285880" cy="180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  <xdr:twoCellAnchor editAs="twoCell">
    <xdr:from>
      <xdr:col>9</xdr:col>
      <xdr:colOff>454680</xdr:colOff>
      <xdr:row>24</xdr:row>
      <xdr:rowOff>12960</xdr:rowOff>
    </xdr:from>
    <xdr:to>
      <xdr:col>9</xdr:col>
      <xdr:colOff>454680</xdr:colOff>
      <xdr:row>30</xdr:row>
      <xdr:rowOff>185400</xdr:rowOff>
    </xdr:to>
    <xdr:cxnSp>
      <xdr:nvCxnSpPr>
        <xdr:cNvPr id="4" name="Rechte verbindingslijn met pijl 9"/>
        <xdr:cNvCxnSpPr/>
      </xdr:nvCxnSpPr>
      <xdr:spPr>
        <a:xfrm>
          <a:off x="10476720" y="5289840"/>
          <a:ext cx="360" cy="146808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  <xdr:twoCellAnchor editAs="twoCell">
    <xdr:from>
      <xdr:col>9</xdr:col>
      <xdr:colOff>708840</xdr:colOff>
      <xdr:row>31</xdr:row>
      <xdr:rowOff>193320</xdr:rowOff>
    </xdr:from>
    <xdr:to>
      <xdr:col>12</xdr:col>
      <xdr:colOff>6480</xdr:colOff>
      <xdr:row>31</xdr:row>
      <xdr:rowOff>193320</xdr:rowOff>
    </xdr:to>
    <xdr:cxnSp>
      <xdr:nvCxnSpPr>
        <xdr:cNvPr id="5" name="Rechte verbindingslijn met pijl 15"/>
        <xdr:cNvCxnSpPr/>
      </xdr:nvCxnSpPr>
      <xdr:spPr>
        <a:xfrm flipH="1">
          <a:off x="10730880" y="6984720"/>
          <a:ext cx="1848960" cy="36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  <xdr:twoCellAnchor editAs="twoCell">
    <xdr:from>
      <xdr:col>14</xdr:col>
      <xdr:colOff>324360</xdr:colOff>
      <xdr:row>31</xdr:row>
      <xdr:rowOff>12960</xdr:rowOff>
    </xdr:from>
    <xdr:to>
      <xdr:col>14</xdr:col>
      <xdr:colOff>324360</xdr:colOff>
      <xdr:row>34</xdr:row>
      <xdr:rowOff>46080</xdr:rowOff>
    </xdr:to>
    <xdr:cxnSp>
      <xdr:nvCxnSpPr>
        <xdr:cNvPr id="6" name="Rechte verbindingslijn met pijl 22"/>
        <xdr:cNvCxnSpPr/>
      </xdr:nvCxnSpPr>
      <xdr:spPr>
        <a:xfrm flipV="1">
          <a:off x="14598000" y="6804360"/>
          <a:ext cx="360" cy="66204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  <xdr:twoCellAnchor editAs="twoCell">
    <xdr:from>
      <xdr:col>7</xdr:col>
      <xdr:colOff>413640</xdr:colOff>
      <xdr:row>50</xdr:row>
      <xdr:rowOff>171360</xdr:rowOff>
    </xdr:from>
    <xdr:to>
      <xdr:col>7</xdr:col>
      <xdr:colOff>415440</xdr:colOff>
      <xdr:row>70</xdr:row>
      <xdr:rowOff>209520</xdr:rowOff>
    </xdr:to>
    <xdr:cxnSp>
      <xdr:nvCxnSpPr>
        <xdr:cNvPr id="7" name="Rechte verbindingslijn met pijl 30"/>
        <xdr:cNvCxnSpPr/>
      </xdr:nvCxnSpPr>
      <xdr:spPr>
        <a:xfrm>
          <a:off x="8735400" y="11125080"/>
          <a:ext cx="2160" cy="425808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  <xdr:twoCellAnchor editAs="twoCell">
    <xdr:from>
      <xdr:col>7</xdr:col>
      <xdr:colOff>693360</xdr:colOff>
      <xdr:row>72</xdr:row>
      <xdr:rowOff>12600</xdr:rowOff>
    </xdr:from>
    <xdr:to>
      <xdr:col>14</xdr:col>
      <xdr:colOff>16920</xdr:colOff>
      <xdr:row>72</xdr:row>
      <xdr:rowOff>14040</xdr:rowOff>
    </xdr:to>
    <xdr:cxnSp>
      <xdr:nvCxnSpPr>
        <xdr:cNvPr id="8" name="Rechte verbindingslijn met pijl 32"/>
        <xdr:cNvCxnSpPr/>
      </xdr:nvCxnSpPr>
      <xdr:spPr>
        <a:xfrm flipH="1">
          <a:off x="9015120" y="15604920"/>
          <a:ext cx="5275800" cy="180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  <xdr:twoCellAnchor editAs="twoCell">
    <xdr:from>
      <xdr:col>14</xdr:col>
      <xdr:colOff>270000</xdr:colOff>
      <xdr:row>63</xdr:row>
      <xdr:rowOff>180360</xdr:rowOff>
    </xdr:from>
    <xdr:to>
      <xdr:col>14</xdr:col>
      <xdr:colOff>270000</xdr:colOff>
      <xdr:row>66</xdr:row>
      <xdr:rowOff>32760</xdr:rowOff>
    </xdr:to>
    <xdr:cxnSp>
      <xdr:nvCxnSpPr>
        <xdr:cNvPr id="9" name="Rechte verbindingslijn met pijl 33"/>
        <xdr:cNvCxnSpPr/>
      </xdr:nvCxnSpPr>
      <xdr:spPr>
        <a:xfrm flipV="1">
          <a:off x="14543640" y="13867920"/>
          <a:ext cx="360" cy="48132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  <xdr:twoCellAnchor editAs="twoCell">
    <xdr:from>
      <xdr:col>8</xdr:col>
      <xdr:colOff>443160</xdr:colOff>
      <xdr:row>56</xdr:row>
      <xdr:rowOff>27360</xdr:rowOff>
    </xdr:from>
    <xdr:to>
      <xdr:col>8</xdr:col>
      <xdr:colOff>443160</xdr:colOff>
      <xdr:row>63</xdr:row>
      <xdr:rowOff>21960</xdr:rowOff>
    </xdr:to>
    <xdr:cxnSp>
      <xdr:nvCxnSpPr>
        <xdr:cNvPr id="10" name="Rechte verbindingslijn met pijl 36"/>
        <xdr:cNvCxnSpPr/>
      </xdr:nvCxnSpPr>
      <xdr:spPr>
        <a:xfrm>
          <a:off x="9615240" y="12276360"/>
          <a:ext cx="360" cy="143352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  <xdr:twoCellAnchor editAs="twoCell">
    <xdr:from>
      <xdr:col>8</xdr:col>
      <xdr:colOff>711360</xdr:colOff>
      <xdr:row>64</xdr:row>
      <xdr:rowOff>41400</xdr:rowOff>
    </xdr:from>
    <xdr:to>
      <xdr:col>13</xdr:col>
      <xdr:colOff>13680</xdr:colOff>
      <xdr:row>64</xdr:row>
      <xdr:rowOff>55080</xdr:rowOff>
    </xdr:to>
    <xdr:cxnSp>
      <xdr:nvCxnSpPr>
        <xdr:cNvPr id="11" name="Rechte verbindingslijn met pijl 40"/>
        <xdr:cNvCxnSpPr/>
      </xdr:nvCxnSpPr>
      <xdr:spPr>
        <a:xfrm flipH="1">
          <a:off x="9883440" y="13947840"/>
          <a:ext cx="3553920" cy="14040"/>
        </a:xfrm>
        <a:prstGeom prst="straightConnector1">
          <a:avLst/>
        </a:prstGeom>
        <a:ln>
          <a:solidFill>
            <a:srgbClr val="479d76"/>
          </a:solidFill>
          <a:headEnd len="med" type="triangle" w="med"/>
          <a:tailEnd len="med" type="triangle" w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56880</xdr:colOff>
      <xdr:row>0</xdr:row>
      <xdr:rowOff>137880</xdr:rowOff>
    </xdr:from>
    <xdr:to>
      <xdr:col>9</xdr:col>
      <xdr:colOff>3116880</xdr:colOff>
      <xdr:row>11</xdr:row>
      <xdr:rowOff>138240</xdr:rowOff>
    </xdr:to>
    <xdr:sp>
      <xdr:nvSpPr>
        <xdr:cNvPr id="12" name="Tekstvak 3"/>
        <xdr:cNvSpPr/>
      </xdr:nvSpPr>
      <xdr:spPr>
        <a:xfrm>
          <a:off x="3637080" y="137880"/>
          <a:ext cx="13492440" cy="2305440"/>
        </a:xfrm>
        <a:prstGeom prst="rect">
          <a:avLst/>
        </a:prstGeom>
        <a:solidFill>
          <a:schemeClr val="accent6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  <a:spcBef>
              <a:spcPts val="601"/>
            </a:spcBef>
          </a:pPr>
          <a:r>
            <a:rPr b="1" lang="nl-NL" sz="1600" spc="-1" strike="noStrike">
              <a:solidFill>
                <a:schemeClr val="dk1"/>
              </a:solidFill>
              <a:latin typeface="Asap"/>
            </a:rPr>
            <a:t>Je hebt het eerste tabblad ingevuld, top! Op naar de volgende stap.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  <a:spcBef>
              <a:spcPts val="601"/>
            </a:spcBef>
          </a:pPr>
          <a:br/>
          <a:r>
            <a:rPr b="1" lang="nl-NL" sz="1600" spc="-1" strike="noStrike">
              <a:solidFill>
                <a:schemeClr val="dk1"/>
              </a:solidFill>
              <a:latin typeface="Asap"/>
            </a:rPr>
            <a:t>Stap 3:</a:t>
          </a:r>
          <a:r>
            <a:rPr b="0" lang="nl-NL" sz="1600" spc="-1" strike="noStrike">
              <a:solidFill>
                <a:schemeClr val="dk1"/>
              </a:solidFill>
              <a:latin typeface="Asap"/>
            </a:rPr>
            <a:t> Vul de specificaties in van de producten in de </a:t>
          </a:r>
          <a:r>
            <a:rPr b="1" lang="nl-NL" sz="1600" spc="-1" strike="noStrike">
              <a:solidFill>
                <a:schemeClr val="accent2"/>
              </a:solidFill>
              <a:latin typeface="Asap"/>
            </a:rPr>
            <a:t>groene velden.</a:t>
          </a:r>
          <a:br/>
          <a:r>
            <a:rPr b="1" lang="nl-NL" sz="1600" spc="-1" strike="noStrike">
              <a:solidFill>
                <a:schemeClr val="dk1"/>
              </a:solidFill>
              <a:latin typeface="Asap"/>
            </a:rPr>
            <a:t>Stap 4: </a:t>
          </a:r>
          <a:r>
            <a:rPr b="0" lang="nl-NL" sz="1600" spc="-1" strike="noStrike">
              <a:solidFill>
                <a:schemeClr val="dk1"/>
              </a:solidFill>
              <a:latin typeface="Asap"/>
            </a:rPr>
            <a:t>Jouw materialenlijst staat klaar. Nog even controleren, bestellen en klusen maar je bent nu klaar om te bestellen. </a:t>
          </a:r>
          <a:br/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  <a:spcBef>
              <a:spcPts val="601"/>
            </a:spcBef>
          </a:pPr>
          <a:r>
            <a:rPr b="0" lang="nl-NL" sz="1600" spc="-1" strike="noStrike">
              <a:solidFill>
                <a:schemeClr val="dk1"/>
              </a:solidFill>
              <a:latin typeface="Asap"/>
            </a:rPr>
            <a:t>* De materialen en hoeveelheden zijn berekend op basis van ons klusadvies omschreven in de klusvideo en het stappenplan. 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  <a:spcBef>
              <a:spcPts val="601"/>
            </a:spcBef>
          </a:pPr>
          <a:r>
            <a:rPr b="0" lang="nl-NL" sz="1600" spc="-1" strike="noStrike">
              <a:solidFill>
                <a:schemeClr val="dk1"/>
              </a:solidFill>
              <a:latin typeface="Asap"/>
            </a:rPr>
            <a:t>** Denk je dat je op basis van jou situatie thuis veel 'lastige' plekjes hebt. Dan kan je het percentage snijverlies verhogen (of verlagen).</a:t>
          </a:r>
          <a:endParaRPr b="0" lang="en-US" sz="16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416160</xdr:colOff>
      <xdr:row>18</xdr:row>
      <xdr:rowOff>132120</xdr:rowOff>
    </xdr:from>
    <xdr:to>
      <xdr:col>2</xdr:col>
      <xdr:colOff>1408320</xdr:colOff>
      <xdr:row>18</xdr:row>
      <xdr:rowOff>1084320</xdr:rowOff>
    </xdr:to>
    <xdr:pic>
      <xdr:nvPicPr>
        <xdr:cNvPr id="13" name="Afbeelding 9" descr="">
          <a:hlinkClick r:id="rId1"/>
        </xdr:cNvPr>
        <xdr:cNvPicPr/>
      </xdr:nvPicPr>
      <xdr:blipFill>
        <a:blip r:embed="rId2"/>
        <a:stretch/>
      </xdr:blipFill>
      <xdr:spPr>
        <a:xfrm>
          <a:off x="3996360" y="8656920"/>
          <a:ext cx="992160" cy="95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478080</xdr:colOff>
      <xdr:row>19</xdr:row>
      <xdr:rowOff>293760</xdr:rowOff>
    </xdr:from>
    <xdr:to>
      <xdr:col>2</xdr:col>
      <xdr:colOff>1425960</xdr:colOff>
      <xdr:row>19</xdr:row>
      <xdr:rowOff>933480</xdr:rowOff>
    </xdr:to>
    <xdr:pic>
      <xdr:nvPicPr>
        <xdr:cNvPr id="14" name="Afbeelding 10" descr="">
          <a:hlinkClick r:id="rId3"/>
        </xdr:cNvPr>
        <xdr:cNvPicPr/>
      </xdr:nvPicPr>
      <xdr:blipFill>
        <a:blip r:embed="rId4"/>
        <a:stretch/>
      </xdr:blipFill>
      <xdr:spPr>
        <a:xfrm>
          <a:off x="4058280" y="10085400"/>
          <a:ext cx="947880" cy="63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408240</xdr:colOff>
      <xdr:row>20</xdr:row>
      <xdr:rowOff>340200</xdr:rowOff>
    </xdr:from>
    <xdr:to>
      <xdr:col>2</xdr:col>
      <xdr:colOff>1655640</xdr:colOff>
      <xdr:row>20</xdr:row>
      <xdr:rowOff>1160280</xdr:rowOff>
    </xdr:to>
    <xdr:pic>
      <xdr:nvPicPr>
        <xdr:cNvPr id="15" name="Afbeelding 11" descr="">
          <a:hlinkClick r:id="rId5"/>
        </xdr:cNvPr>
        <xdr:cNvPicPr/>
      </xdr:nvPicPr>
      <xdr:blipFill>
        <a:blip r:embed="rId6"/>
        <a:stretch/>
      </xdr:blipFill>
      <xdr:spPr>
        <a:xfrm>
          <a:off x="3988440" y="11398680"/>
          <a:ext cx="1247400" cy="820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433080</xdr:colOff>
      <xdr:row>21</xdr:row>
      <xdr:rowOff>326160</xdr:rowOff>
    </xdr:from>
    <xdr:to>
      <xdr:col>2</xdr:col>
      <xdr:colOff>1281240</xdr:colOff>
      <xdr:row>21</xdr:row>
      <xdr:rowOff>940320</xdr:rowOff>
    </xdr:to>
    <xdr:pic>
      <xdr:nvPicPr>
        <xdr:cNvPr id="16" name="Afbeelding 12" descr="">
          <a:hlinkClick r:id="rId7"/>
        </xdr:cNvPr>
        <xdr:cNvPicPr/>
      </xdr:nvPicPr>
      <xdr:blipFill>
        <a:blip r:embed="rId8"/>
        <a:stretch/>
      </xdr:blipFill>
      <xdr:spPr>
        <a:xfrm>
          <a:off x="4013280" y="12651480"/>
          <a:ext cx="848160" cy="614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118800</xdr:colOff>
      <xdr:row>22</xdr:row>
      <xdr:rowOff>132120</xdr:rowOff>
    </xdr:from>
    <xdr:to>
      <xdr:col>2</xdr:col>
      <xdr:colOff>1659960</xdr:colOff>
      <xdr:row>22</xdr:row>
      <xdr:rowOff>1158480</xdr:rowOff>
    </xdr:to>
    <xdr:pic>
      <xdr:nvPicPr>
        <xdr:cNvPr id="17" name="Afbeelding 13" descr="">
          <a:hlinkClick r:id="rId9"/>
        </xdr:cNvPr>
        <xdr:cNvPicPr/>
      </xdr:nvPicPr>
      <xdr:blipFill>
        <a:blip r:embed="rId10"/>
        <a:stretch/>
      </xdr:blipFill>
      <xdr:spPr>
        <a:xfrm>
          <a:off x="3699000" y="13724280"/>
          <a:ext cx="1541160" cy="1026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532440</xdr:colOff>
      <xdr:row>23</xdr:row>
      <xdr:rowOff>270360</xdr:rowOff>
    </xdr:from>
    <xdr:to>
      <xdr:col>2</xdr:col>
      <xdr:colOff>1391040</xdr:colOff>
      <xdr:row>23</xdr:row>
      <xdr:rowOff>1108080</xdr:rowOff>
    </xdr:to>
    <xdr:pic>
      <xdr:nvPicPr>
        <xdr:cNvPr id="18" name="Afbeelding 14" descr="">
          <a:hlinkClick r:id="rId11"/>
        </xdr:cNvPr>
        <xdr:cNvPicPr/>
      </xdr:nvPicPr>
      <xdr:blipFill>
        <a:blip r:embed="rId12"/>
        <a:stretch/>
      </xdr:blipFill>
      <xdr:spPr>
        <a:xfrm>
          <a:off x="4112640" y="15129360"/>
          <a:ext cx="858600" cy="837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363600</xdr:colOff>
      <xdr:row>14</xdr:row>
      <xdr:rowOff>40680</xdr:rowOff>
    </xdr:from>
    <xdr:to>
      <xdr:col>2</xdr:col>
      <xdr:colOff>1468080</xdr:colOff>
      <xdr:row>14</xdr:row>
      <xdr:rowOff>1177200</xdr:rowOff>
    </xdr:to>
    <xdr:pic>
      <xdr:nvPicPr>
        <xdr:cNvPr id="19" name="Afbeelding 15" descr="">
          <a:hlinkClick r:id="rId13"/>
        </xdr:cNvPr>
        <xdr:cNvPicPr/>
      </xdr:nvPicPr>
      <xdr:blipFill>
        <a:blip r:embed="rId14"/>
        <a:stretch/>
      </xdr:blipFill>
      <xdr:spPr>
        <a:xfrm>
          <a:off x="3943800" y="3498120"/>
          <a:ext cx="1104480" cy="1136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408240</xdr:colOff>
      <xdr:row>15</xdr:row>
      <xdr:rowOff>277920</xdr:rowOff>
    </xdr:from>
    <xdr:to>
      <xdr:col>2</xdr:col>
      <xdr:colOff>1692720</xdr:colOff>
      <xdr:row>15</xdr:row>
      <xdr:rowOff>1122120</xdr:rowOff>
    </xdr:to>
    <xdr:pic>
      <xdr:nvPicPr>
        <xdr:cNvPr id="20" name="Afbeelding 16" descr="">
          <a:hlinkClick r:id="rId15"/>
        </xdr:cNvPr>
        <xdr:cNvPicPr/>
      </xdr:nvPicPr>
      <xdr:blipFill>
        <a:blip r:embed="rId16"/>
        <a:stretch/>
      </xdr:blipFill>
      <xdr:spPr>
        <a:xfrm>
          <a:off x="3988440" y="5002200"/>
          <a:ext cx="1284480" cy="844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493560</xdr:colOff>
      <xdr:row>16</xdr:row>
      <xdr:rowOff>295560</xdr:rowOff>
    </xdr:from>
    <xdr:to>
      <xdr:col>2</xdr:col>
      <xdr:colOff>1312200</xdr:colOff>
      <xdr:row>16</xdr:row>
      <xdr:rowOff>1127160</xdr:rowOff>
    </xdr:to>
    <xdr:pic>
      <xdr:nvPicPr>
        <xdr:cNvPr id="21" name="Afbeelding 17" descr="">
          <a:hlinkClick r:id="rId17"/>
        </xdr:cNvPr>
        <xdr:cNvPicPr/>
      </xdr:nvPicPr>
      <xdr:blipFill>
        <a:blip r:embed="rId18"/>
        <a:stretch/>
      </xdr:blipFill>
      <xdr:spPr>
        <a:xfrm>
          <a:off x="4073760" y="6286680"/>
          <a:ext cx="818640" cy="831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577440</xdr:colOff>
      <xdr:row>17</xdr:row>
      <xdr:rowOff>284040</xdr:rowOff>
    </xdr:from>
    <xdr:to>
      <xdr:col>2</xdr:col>
      <xdr:colOff>1505160</xdr:colOff>
      <xdr:row>17</xdr:row>
      <xdr:rowOff>1008720</xdr:rowOff>
    </xdr:to>
    <xdr:pic>
      <xdr:nvPicPr>
        <xdr:cNvPr id="22" name="Afbeelding 18" descr="">
          <a:hlinkClick r:id="rId19"/>
        </xdr:cNvPr>
        <xdr:cNvPicPr/>
      </xdr:nvPicPr>
      <xdr:blipFill>
        <a:blip r:embed="rId20"/>
        <a:stretch/>
      </xdr:blipFill>
      <xdr:spPr>
        <a:xfrm>
          <a:off x="4157640" y="7542000"/>
          <a:ext cx="927720" cy="72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2832120</xdr:colOff>
      <xdr:row>1</xdr:row>
      <xdr:rowOff>16200</xdr:rowOff>
    </xdr:from>
    <xdr:to>
      <xdr:col>9</xdr:col>
      <xdr:colOff>5792760</xdr:colOff>
      <xdr:row>8</xdr:row>
      <xdr:rowOff>162720</xdr:rowOff>
    </xdr:to>
    <xdr:pic>
      <xdr:nvPicPr>
        <xdr:cNvPr id="23" name="Afbeelding 5" descr="">
          <a:hlinkClick r:id="rId21"/>
        </xdr:cNvPr>
        <xdr:cNvPicPr/>
      </xdr:nvPicPr>
      <xdr:blipFill>
        <a:blip r:embed="rId22"/>
        <a:stretch/>
      </xdr:blipFill>
      <xdr:spPr>
        <a:xfrm>
          <a:off x="16844760" y="225720"/>
          <a:ext cx="2960640" cy="1613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658080</xdr:colOff>
      <xdr:row>24</xdr:row>
      <xdr:rowOff>104040</xdr:rowOff>
    </xdr:from>
    <xdr:to>
      <xdr:col>2</xdr:col>
      <xdr:colOff>1148400</xdr:colOff>
      <xdr:row>24</xdr:row>
      <xdr:rowOff>1073520</xdr:rowOff>
    </xdr:to>
    <xdr:pic>
      <xdr:nvPicPr>
        <xdr:cNvPr id="24" name="Afbeelding 2" descr="">
          <a:hlinkClick r:id="rId23"/>
        </xdr:cNvPr>
        <xdr:cNvPicPr/>
      </xdr:nvPicPr>
      <xdr:blipFill>
        <a:blip r:embed="rId24"/>
        <a:stretch/>
      </xdr:blipFill>
      <xdr:spPr>
        <a:xfrm>
          <a:off x="4238280" y="16229880"/>
          <a:ext cx="490320" cy="969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411480</xdr:colOff>
      <xdr:row>25</xdr:row>
      <xdr:rowOff>69120</xdr:rowOff>
    </xdr:from>
    <xdr:to>
      <xdr:col>2</xdr:col>
      <xdr:colOff>1333440</xdr:colOff>
      <xdr:row>25</xdr:row>
      <xdr:rowOff>972720</xdr:rowOff>
    </xdr:to>
    <xdr:pic>
      <xdr:nvPicPr>
        <xdr:cNvPr id="25" name="Afbeelding 6" descr=""/>
        <xdr:cNvPicPr/>
      </xdr:nvPicPr>
      <xdr:blipFill>
        <a:blip r:embed="rId25"/>
        <a:srcRect l="21090" t="20364" r="23637" b="25452"/>
        <a:stretch/>
      </xdr:blipFill>
      <xdr:spPr>
        <a:xfrm>
          <a:off x="3991680" y="17328600"/>
          <a:ext cx="921960" cy="903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hauster.com/products/ursa-glaswol-isolatie-mes" TargetMode="External"/><Relationship Id="rId2" Type="http://schemas.openxmlformats.org/officeDocument/2006/relationships/hyperlink" Target="https://www.hauster.com/products/rapid-handtacker-r14-nr140-voor-folies-en-stoffen" TargetMode="External"/><Relationship Id="rId3" Type="http://schemas.openxmlformats.org/officeDocument/2006/relationships/hyperlink" Target="https://www.hauster.com/products/rapid-nieten-nr140-6mm-970st" TargetMode="External"/><Relationship Id="rId4" Type="http://schemas.openxmlformats.org/officeDocument/2006/relationships/hyperlink" Target="https://www.hauster.com/search?type=product&amp;options%5Bprefix%5D=last&amp;options%5Bunavailable_products%5D=last&amp;q=bouwemmer" TargetMode="External"/><Relationship Id="rId5" Type="http://schemas.openxmlformats.org/officeDocument/2006/relationships/hyperlink" Target="https://www.hauster.com/search?type=product&amp;options%5Bprefix%5D=last&amp;options%5Bunavailable_products%5D=last&amp;q=gipsmes" TargetMode="External"/><Relationship Id="rId6" Type="http://schemas.openxmlformats.org/officeDocument/2006/relationships/hyperlink" Target="https://www.hauster.com/search?type=product&amp;options%5Bprefix%5D=last&amp;options%5Bunavailable_products%5D=last&amp;q=kitspuit" TargetMode="External"/><Relationship Id="rId7" Type="http://schemas.openxmlformats.org/officeDocument/2006/relationships/hyperlink" Target="https://www.hauster.com/products/busters-handschoenen-comfortabel-en-ademend-maat-9" TargetMode="External"/><Relationship Id="rId8" Type="http://schemas.openxmlformats.org/officeDocument/2006/relationships/hyperlink" Target="https://www.hauster.com/products/3m-comfort-stofmasker-met-ventiel-9322-ffp2-2st" TargetMode="External"/><Relationship Id="rId9" Type="http://schemas.openxmlformats.org/officeDocument/2006/relationships/hyperlink" Target="https://www.hauster.com/products/3m-veiligheidsbril-overzetbril" TargetMode="External"/><Relationship Id="rId10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AD88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F34" activeCellId="0" sqref="F34"/>
    </sheetView>
  </sheetViews>
  <sheetFormatPr defaultColWidth="8.7578125" defaultRowHeight="16.5" zeroHeight="false" outlineLevelRow="0" outlineLevelCol="0"/>
  <cols>
    <col collapsed="false" customWidth="true" hidden="false" outlineLevel="0" max="1" min="1" style="1" width="22.37"/>
    <col collapsed="false" customWidth="true" hidden="false" outlineLevel="0" max="2" min="2" style="1" width="28.5"/>
    <col collapsed="false" customWidth="true" hidden="false" outlineLevel="0" max="18" min="3" style="1" width="10.63"/>
    <col collapsed="false" customWidth="true" hidden="false" outlineLevel="0" max="21" min="19" style="1" width="10.75"/>
    <col collapsed="false" customWidth="true" hidden="false" outlineLevel="0" max="22" min="22" style="1" width="36.76"/>
    <col collapsed="false" customWidth="true" hidden="false" outlineLevel="0" max="23" min="23" style="1" width="36.5"/>
    <col collapsed="false" customWidth="true" hidden="false" outlineLevel="0" max="24" min="24" style="1" width="36.87"/>
    <col collapsed="false" customWidth="true" hidden="false" outlineLevel="0" max="26" min="25" style="1" width="10.88"/>
    <col collapsed="false" customWidth="true" hidden="false" outlineLevel="0" max="27" min="27" style="1" width="12.25"/>
    <col collapsed="false" customWidth="true" hidden="false" outlineLevel="0" max="28" min="28" style="1" width="13.63"/>
    <col collapsed="false" customWidth="true" hidden="false" outlineLevel="0" max="29" min="29" style="1" width="227.25"/>
    <col collapsed="false" customWidth="false" hidden="false" outlineLevel="0" max="16384" min="30" style="1" width="8.76"/>
  </cols>
  <sheetData>
    <row r="1" customFormat="false" ht="16.5" hidden="false" customHeight="false" outlineLevel="0" collapsed="false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4"/>
      <c r="V1" s="5"/>
    </row>
    <row r="2" customFormat="false" ht="16.5" hidden="false" customHeight="false" outlineLevel="0" collapsed="false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7"/>
      <c r="R2" s="7"/>
      <c r="S2" s="7"/>
      <c r="T2" s="7"/>
      <c r="U2" s="8"/>
      <c r="V2" s="5"/>
    </row>
    <row r="3" customFormat="false" ht="16.5" hidden="false" customHeight="false" outlineLevel="0" collapsed="false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8"/>
      <c r="V3" s="5"/>
    </row>
    <row r="4" customFormat="false" ht="16.5" hidden="false" customHeight="false" outlineLevel="0" collapsed="false"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</row>
    <row r="5" customFormat="false" ht="16.5" hidden="false" customHeight="false" outlineLevel="0" collapsed="false"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</row>
    <row r="6" customFormat="false" ht="20.25" hidden="false" customHeight="false" outlineLevel="0" collapsed="false"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  <c r="V6" s="12"/>
    </row>
    <row r="7" customFormat="false" ht="16.5" hidden="false" customHeight="false" outlineLevel="0" collapsed="false"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</row>
    <row r="8" customFormat="false" ht="16.5" hidden="false" customHeight="false" outlineLevel="0" collapsed="false"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</row>
    <row r="9" customFormat="false" ht="16.5" hidden="false" customHeight="false" outlineLevel="0" collapsed="false"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customFormat="false" ht="16.5" hidden="false" customHeight="false" outlineLevel="0" collapsed="false"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</row>
    <row r="11" customFormat="false" ht="16.5" hidden="false" customHeight="false" outlineLevel="0" collapsed="false"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/>
    </row>
    <row r="12" customFormat="false" ht="16.5" hidden="false" customHeight="false" outlineLevel="0" collapsed="false"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</row>
    <row r="13" customFormat="false" ht="16.5" hidden="false" customHeight="false" outlineLevel="0" collapsed="false"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</row>
    <row r="14" customFormat="false" ht="16.5" hidden="false" customHeight="false" outlineLevel="0" collapsed="false"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</row>
    <row r="15" customFormat="false" ht="16.5" hidden="false" customHeight="false" outlineLevel="0" collapsed="false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</row>
    <row r="16" customFormat="false" ht="17.25" hidden="false" customHeight="false" outlineLevel="0" collapsed="false"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5"/>
    </row>
    <row r="17" customFormat="false" ht="30" hidden="false" customHeight="true" outlineLevel="0" collapsed="false">
      <c r="C17" s="16" t="s">
        <v>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customFormat="false" ht="16.5" hidden="false" customHeight="false" outlineLevel="0" collapsed="false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</row>
    <row r="19" customFormat="false" ht="17.25" hidden="false" customHeight="true" outlineLevel="0" collapsed="false">
      <c r="C19" s="9"/>
      <c r="D19" s="10"/>
      <c r="E19" s="10"/>
      <c r="F19" s="10"/>
      <c r="G19" s="10"/>
      <c r="H19" s="10"/>
      <c r="I19" s="17" t="s">
        <v>1</v>
      </c>
      <c r="J19" s="17"/>
      <c r="K19" s="17"/>
      <c r="L19" s="17"/>
      <c r="M19" s="17"/>
      <c r="N19" s="17"/>
      <c r="O19" s="10"/>
      <c r="P19" s="10"/>
      <c r="Q19" s="10"/>
      <c r="R19" s="10"/>
      <c r="S19" s="10"/>
      <c r="T19" s="10"/>
      <c r="U19" s="11"/>
    </row>
    <row r="20" customFormat="false" ht="16.5" hidden="false" customHeight="false" outlineLevel="0" collapsed="false">
      <c r="C20" s="9"/>
      <c r="D20" s="10"/>
      <c r="E20" s="10"/>
      <c r="F20" s="10"/>
      <c r="G20" s="10"/>
      <c r="H20" s="10"/>
      <c r="I20" s="18"/>
      <c r="J20" s="10"/>
      <c r="K20" s="10"/>
      <c r="L20" s="10"/>
      <c r="M20" s="10"/>
      <c r="N20" s="19"/>
      <c r="O20" s="10"/>
      <c r="P20" s="10"/>
      <c r="Q20" s="10"/>
      <c r="R20" s="10"/>
      <c r="S20" s="10"/>
      <c r="T20" s="10"/>
      <c r="U20" s="11"/>
    </row>
    <row r="21" customFormat="false" ht="15" hidden="false" customHeight="true" outlineLevel="0" collapsed="false">
      <c r="C21" s="9"/>
      <c r="D21" s="10"/>
      <c r="E21" s="10"/>
      <c r="F21" s="10"/>
      <c r="G21" s="10"/>
      <c r="H21" s="10"/>
      <c r="I21" s="18"/>
      <c r="J21" s="10"/>
      <c r="K21" s="10"/>
      <c r="L21" s="10"/>
      <c r="M21" s="10"/>
      <c r="N21" s="19"/>
      <c r="O21" s="10"/>
      <c r="P21" s="10"/>
      <c r="Q21" s="10"/>
      <c r="R21" s="10"/>
      <c r="S21" s="10"/>
      <c r="T21" s="10"/>
      <c r="U21" s="11"/>
    </row>
    <row r="22" customFormat="false" ht="17.25" hidden="false" customHeight="false" outlineLevel="0" collapsed="false">
      <c r="C22" s="9"/>
      <c r="D22" s="10"/>
      <c r="E22" s="10"/>
      <c r="F22" s="10"/>
      <c r="G22" s="10"/>
      <c r="H22" s="10"/>
      <c r="I22" s="18"/>
      <c r="J22" s="10"/>
      <c r="K22" s="10"/>
      <c r="L22" s="10"/>
      <c r="M22" s="10"/>
      <c r="N22" s="19"/>
      <c r="O22" s="10"/>
      <c r="P22" s="10"/>
      <c r="Q22" s="10"/>
      <c r="R22" s="10"/>
      <c r="S22" s="10"/>
      <c r="T22" s="10"/>
      <c r="U22" s="11"/>
    </row>
    <row r="23" customFormat="false" ht="17.25" hidden="false" customHeight="true" outlineLevel="0" collapsed="false">
      <c r="C23" s="9"/>
      <c r="D23" s="10"/>
      <c r="E23" s="10"/>
      <c r="F23" s="10"/>
      <c r="G23" s="10"/>
      <c r="H23" s="10"/>
      <c r="I23" s="20" t="s">
        <v>2</v>
      </c>
      <c r="J23" s="20"/>
      <c r="K23" s="20"/>
      <c r="L23" s="20"/>
      <c r="M23" s="20"/>
      <c r="N23" s="20"/>
      <c r="O23" s="10"/>
      <c r="P23" s="10"/>
      <c r="Q23" s="10"/>
      <c r="R23" s="10"/>
      <c r="S23" s="10"/>
      <c r="T23" s="10"/>
      <c r="U23" s="11"/>
    </row>
    <row r="24" customFormat="false" ht="17.25" hidden="false" customHeight="false" outlineLevel="0" collapsed="false">
      <c r="C24" s="9"/>
      <c r="D24" s="10"/>
      <c r="E24" s="10"/>
      <c r="F24" s="10"/>
      <c r="G24" s="10"/>
      <c r="H24" s="10"/>
      <c r="I24" s="18"/>
      <c r="J24" s="10"/>
      <c r="K24" s="10"/>
      <c r="L24" s="10"/>
      <c r="M24" s="10"/>
      <c r="N24" s="19"/>
      <c r="O24" s="10"/>
      <c r="P24" s="10"/>
      <c r="Q24" s="10"/>
      <c r="R24" s="10"/>
      <c r="S24" s="10"/>
      <c r="T24" s="10"/>
      <c r="U24" s="11"/>
    </row>
    <row r="25" customFormat="false" ht="16.5" hidden="false" customHeight="false" outlineLevel="0" collapsed="false">
      <c r="C25" s="9"/>
      <c r="D25" s="10"/>
      <c r="E25" s="10"/>
      <c r="F25" s="10"/>
      <c r="G25" s="10"/>
      <c r="H25" s="10"/>
      <c r="I25" s="18"/>
      <c r="J25" s="10"/>
      <c r="K25" s="21"/>
      <c r="L25" s="22"/>
      <c r="M25" s="10"/>
      <c r="N25" s="19"/>
      <c r="O25" s="10"/>
      <c r="P25" s="10"/>
      <c r="Q25" s="10"/>
      <c r="R25" s="10"/>
      <c r="S25" s="10"/>
      <c r="T25" s="10"/>
      <c r="U25" s="11"/>
    </row>
    <row r="26" customFormat="false" ht="17.25" hidden="false" customHeight="false" outlineLevel="0" collapsed="false">
      <c r="C26" s="9"/>
      <c r="D26" s="10"/>
      <c r="E26" s="10"/>
      <c r="F26" s="10"/>
      <c r="G26" s="10"/>
      <c r="H26" s="10"/>
      <c r="I26" s="18"/>
      <c r="J26" s="10"/>
      <c r="K26" s="9"/>
      <c r="L26" s="11"/>
      <c r="M26" s="10"/>
      <c r="N26" s="19"/>
      <c r="O26" s="10"/>
      <c r="P26" s="10"/>
      <c r="Q26" s="10"/>
      <c r="R26" s="10"/>
      <c r="S26" s="10"/>
      <c r="T26" s="10"/>
      <c r="U26" s="11"/>
    </row>
    <row r="27" customFormat="false" ht="21" hidden="false" customHeight="false" outlineLevel="0" collapsed="false">
      <c r="C27" s="9"/>
      <c r="D27" s="10"/>
      <c r="E27" s="10"/>
      <c r="F27" s="10"/>
      <c r="G27" s="10"/>
      <c r="H27" s="10"/>
      <c r="I27" s="23"/>
      <c r="J27" s="24"/>
      <c r="K27" s="9"/>
      <c r="L27" s="11"/>
      <c r="M27" s="24"/>
      <c r="N27" s="25" t="s">
        <v>3</v>
      </c>
      <c r="O27" s="10"/>
      <c r="P27" s="10"/>
      <c r="Q27" s="10"/>
      <c r="R27" s="10"/>
      <c r="S27" s="10"/>
      <c r="T27" s="10"/>
      <c r="U27" s="11"/>
      <c r="Y27" s="12"/>
    </row>
    <row r="28" customFormat="false" ht="15" hidden="false" customHeight="true" outlineLevel="0" collapsed="false">
      <c r="C28" s="26"/>
      <c r="D28" s="27" t="s">
        <v>4</v>
      </c>
      <c r="E28" s="28"/>
      <c r="F28" s="29" t="n">
        <v>4.8</v>
      </c>
      <c r="G28" s="10" t="s">
        <v>5</v>
      </c>
      <c r="H28" s="10"/>
      <c r="I28" s="18"/>
      <c r="J28" s="10"/>
      <c r="K28" s="30" t="s">
        <v>6</v>
      </c>
      <c r="L28" s="30"/>
      <c r="M28" s="10"/>
      <c r="N28" s="19"/>
      <c r="O28" s="10"/>
      <c r="P28" s="10"/>
      <c r="Q28" s="10"/>
      <c r="R28" s="10"/>
      <c r="S28" s="10"/>
      <c r="T28" s="10"/>
      <c r="U28" s="11"/>
    </row>
    <row r="29" customFormat="false" ht="17.25" hidden="false" customHeight="true" outlineLevel="0" collapsed="false">
      <c r="C29" s="9"/>
      <c r="D29" s="31"/>
      <c r="E29" s="10"/>
      <c r="F29" s="10"/>
      <c r="G29" s="10"/>
      <c r="H29" s="32" t="s">
        <v>7</v>
      </c>
      <c r="I29" s="18"/>
      <c r="J29" s="32" t="s">
        <v>8</v>
      </c>
      <c r="K29" s="30"/>
      <c r="L29" s="30"/>
      <c r="M29" s="10"/>
      <c r="N29" s="19"/>
      <c r="O29" s="10"/>
      <c r="P29" s="33" t="s">
        <v>9</v>
      </c>
      <c r="Q29" s="33"/>
      <c r="R29" s="33"/>
      <c r="S29" s="10"/>
      <c r="T29" s="10"/>
      <c r="U29" s="11"/>
    </row>
    <row r="30" customFormat="false" ht="15" hidden="false" customHeight="true" outlineLevel="0" collapsed="false">
      <c r="C30" s="26"/>
      <c r="D30" s="10"/>
      <c r="E30" s="10"/>
      <c r="F30" s="10"/>
      <c r="G30" s="10"/>
      <c r="H30" s="32"/>
      <c r="I30" s="18"/>
      <c r="J30" s="32"/>
      <c r="K30" s="30"/>
      <c r="L30" s="30"/>
      <c r="M30" s="10"/>
      <c r="N30" s="19"/>
      <c r="O30" s="10"/>
      <c r="P30" s="33"/>
      <c r="Q30" s="33"/>
      <c r="R30" s="33"/>
      <c r="S30" s="29" t="n">
        <v>3</v>
      </c>
      <c r="T30" s="10" t="s">
        <v>10</v>
      </c>
      <c r="U30" s="11"/>
    </row>
    <row r="31" customFormat="false" ht="17.25" hidden="false" customHeight="false" outlineLevel="0" collapsed="false">
      <c r="C31" s="9"/>
      <c r="D31" s="10"/>
      <c r="E31" s="10"/>
      <c r="F31" s="10"/>
      <c r="G31" s="10"/>
      <c r="H31" s="10"/>
      <c r="I31" s="23"/>
      <c r="J31" s="24"/>
      <c r="K31" s="13"/>
      <c r="L31" s="15"/>
      <c r="M31" s="24"/>
      <c r="N31" s="25" t="s">
        <v>11</v>
      </c>
      <c r="O31" s="10"/>
      <c r="S31" s="10"/>
      <c r="T31" s="10"/>
      <c r="U31" s="11"/>
    </row>
    <row r="32" customFormat="false" ht="17.25" hidden="false" customHeight="false" outlineLevel="0" collapsed="false">
      <c r="C32" s="9"/>
      <c r="D32" s="10"/>
      <c r="E32" s="10"/>
      <c r="F32" s="10"/>
      <c r="G32" s="10"/>
      <c r="H32" s="10"/>
      <c r="I32" s="18"/>
      <c r="J32" s="10"/>
      <c r="K32" s="10"/>
      <c r="L32" s="34" t="s">
        <v>12</v>
      </c>
      <c r="M32" s="10"/>
      <c r="N32" s="19"/>
      <c r="O32" s="10"/>
      <c r="U32" s="11"/>
    </row>
    <row r="33" customFormat="false" ht="15" hidden="false" customHeight="true" outlineLevel="0" collapsed="false">
      <c r="C33" s="9"/>
      <c r="D33" s="33" t="s">
        <v>13</v>
      </c>
      <c r="E33" s="33"/>
      <c r="F33" s="33"/>
      <c r="G33" s="10"/>
      <c r="H33" s="10"/>
      <c r="I33" s="18"/>
      <c r="J33" s="10"/>
      <c r="K33" s="10"/>
      <c r="L33" s="10"/>
      <c r="M33" s="10"/>
      <c r="N33" s="19"/>
      <c r="O33" s="34" t="s">
        <v>14</v>
      </c>
      <c r="P33" s="33" t="s">
        <v>15</v>
      </c>
      <c r="Q33" s="33"/>
      <c r="R33" s="33"/>
      <c r="S33" s="29" t="n">
        <v>1.2</v>
      </c>
      <c r="T33" s="10" t="s">
        <v>5</v>
      </c>
      <c r="U33" s="11"/>
    </row>
    <row r="34" customFormat="false" ht="17.25" hidden="false" customHeight="false" outlineLevel="0" collapsed="false">
      <c r="C34" s="9"/>
      <c r="D34" s="35" t="s">
        <v>16</v>
      </c>
      <c r="E34" s="35"/>
      <c r="F34" s="29"/>
      <c r="G34" s="10" t="s">
        <v>5</v>
      </c>
      <c r="H34" s="10"/>
      <c r="I34" s="18"/>
      <c r="J34" s="10"/>
      <c r="K34" s="10"/>
      <c r="L34" s="10"/>
      <c r="M34" s="10"/>
      <c r="N34" s="19"/>
      <c r="O34" s="10"/>
      <c r="P34" s="33"/>
      <c r="Q34" s="33"/>
      <c r="R34" s="33"/>
      <c r="S34" s="10"/>
      <c r="T34" s="10"/>
      <c r="U34" s="11"/>
    </row>
    <row r="35" customFormat="false" ht="17.25" hidden="false" customHeight="true" outlineLevel="0" collapsed="false">
      <c r="C35" s="9"/>
      <c r="D35" s="8" t="s">
        <v>17</v>
      </c>
      <c r="E35" s="8"/>
      <c r="F35" s="36"/>
      <c r="G35" s="31" t="s">
        <v>5</v>
      </c>
      <c r="H35" s="10"/>
      <c r="I35" s="20" t="s">
        <v>18</v>
      </c>
      <c r="J35" s="20"/>
      <c r="K35" s="20"/>
      <c r="L35" s="20"/>
      <c r="M35" s="20"/>
      <c r="N35" s="20"/>
      <c r="O35" s="10"/>
      <c r="P35" s="10"/>
      <c r="Q35" s="10"/>
      <c r="R35" s="10"/>
      <c r="S35" s="10"/>
      <c r="T35" s="10"/>
      <c r="U35" s="11"/>
      <c r="W35" s="5"/>
      <c r="X35" s="5"/>
      <c r="Y35" s="5"/>
      <c r="Z35" s="5"/>
      <c r="AB35" s="37"/>
      <c r="AC35" s="37"/>
      <c r="AD35" s="5"/>
    </row>
    <row r="36" customFormat="false" ht="16.5" hidden="false" customHeight="false" outlineLevel="0" collapsed="false">
      <c r="C36" s="9"/>
      <c r="D36" s="38"/>
      <c r="E36" s="38"/>
      <c r="F36" s="10"/>
      <c r="G36" s="10"/>
      <c r="H36" s="10"/>
      <c r="I36" s="18"/>
      <c r="J36" s="10"/>
      <c r="K36" s="10"/>
      <c r="L36" s="10"/>
      <c r="M36" s="10"/>
      <c r="N36" s="19"/>
      <c r="O36" s="10"/>
      <c r="P36" s="10"/>
      <c r="Q36" s="10"/>
      <c r="R36" s="10"/>
      <c r="S36" s="10"/>
      <c r="T36" s="10"/>
      <c r="U36" s="11"/>
      <c r="W36" s="5"/>
      <c r="X36" s="5"/>
      <c r="Y36" s="5"/>
      <c r="Z36" s="5"/>
      <c r="AA36" s="37"/>
      <c r="AB36" s="5"/>
      <c r="AC36" s="5"/>
      <c r="AD36" s="5"/>
    </row>
    <row r="37" customFormat="false" ht="16.5" hidden="false" customHeight="false" outlineLevel="0" collapsed="false">
      <c r="C37" s="9"/>
      <c r="D37" s="10"/>
      <c r="E37" s="10"/>
      <c r="F37" s="10"/>
      <c r="G37" s="10"/>
      <c r="H37" s="10"/>
      <c r="I37" s="18"/>
      <c r="J37" s="10"/>
      <c r="K37" s="10"/>
      <c r="L37" s="10"/>
      <c r="M37" s="10"/>
      <c r="N37" s="19"/>
      <c r="O37" s="10"/>
      <c r="P37" s="10"/>
      <c r="Q37" s="10"/>
      <c r="R37" s="10"/>
      <c r="S37" s="10"/>
      <c r="T37" s="10"/>
      <c r="U37" s="11"/>
    </row>
    <row r="38" customFormat="false" ht="17.25" hidden="false" customHeight="false" outlineLevel="0" collapsed="false">
      <c r="C38" s="9"/>
      <c r="D38" s="10"/>
      <c r="E38" s="10"/>
      <c r="F38" s="10"/>
      <c r="G38" s="10"/>
      <c r="H38" s="10"/>
      <c r="I38" s="18"/>
      <c r="J38" s="10"/>
      <c r="K38" s="10"/>
      <c r="L38" s="10"/>
      <c r="M38" s="10"/>
      <c r="N38" s="19"/>
      <c r="O38" s="10"/>
      <c r="P38" s="10"/>
      <c r="Q38" s="10"/>
      <c r="R38" s="10"/>
      <c r="S38" s="10"/>
      <c r="T38" s="10"/>
      <c r="U38" s="11"/>
    </row>
    <row r="39" customFormat="false" ht="16.5" hidden="false" customHeight="true" outlineLevel="0" collapsed="false">
      <c r="C39" s="9"/>
      <c r="D39" s="10"/>
      <c r="E39" s="10"/>
      <c r="F39" s="10"/>
      <c r="G39" s="10"/>
      <c r="H39" s="10"/>
      <c r="I39" s="39" t="s">
        <v>19</v>
      </c>
      <c r="J39" s="39"/>
      <c r="K39" s="39"/>
      <c r="L39" s="39"/>
      <c r="M39" s="39"/>
      <c r="N39" s="39"/>
      <c r="O39" s="10"/>
      <c r="P39" s="10"/>
      <c r="Q39" s="10"/>
      <c r="R39" s="10"/>
      <c r="S39" s="10"/>
      <c r="T39" s="10"/>
      <c r="U39" s="11"/>
    </row>
    <row r="40" customFormat="false" ht="16.5" hidden="false" customHeight="false" outlineLevel="0" collapsed="false">
      <c r="C40" s="9"/>
      <c r="D40" s="10"/>
      <c r="E40" s="10"/>
      <c r="F40" s="10"/>
      <c r="G40" s="10"/>
      <c r="H40" s="31"/>
      <c r="I40" s="10"/>
      <c r="J40" s="10"/>
      <c r="K40" s="10"/>
      <c r="L40" s="34" t="s">
        <v>20</v>
      </c>
      <c r="M40" s="10"/>
      <c r="N40" s="10"/>
      <c r="O40" s="10"/>
      <c r="P40" s="10"/>
      <c r="Q40" s="10"/>
      <c r="R40" s="10"/>
      <c r="S40" s="10"/>
      <c r="T40" s="10"/>
      <c r="U40" s="11"/>
    </row>
    <row r="41" customFormat="false" ht="16.5" hidden="false" customHeight="false" outlineLevel="0" collapsed="false">
      <c r="C41" s="9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1"/>
    </row>
    <row r="42" customFormat="false" ht="17.25" hidden="false" customHeight="false" outlineLevel="0" collapsed="false"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</row>
    <row r="43" customFormat="false" ht="17.25" hidden="false" customHeight="false" outlineLevel="0" collapsed="false">
      <c r="C43" s="9"/>
      <c r="D43" s="10"/>
      <c r="E43" s="10"/>
      <c r="F43" s="10"/>
      <c r="G43" s="10"/>
      <c r="H43" s="10"/>
      <c r="I43" s="31"/>
      <c r="J43" s="40" t="s">
        <v>21</v>
      </c>
      <c r="K43" s="40"/>
      <c r="L43" s="36" t="n">
        <v>5</v>
      </c>
      <c r="M43" s="31" t="s">
        <v>5</v>
      </c>
      <c r="N43" s="10"/>
      <c r="O43" s="10"/>
      <c r="P43" s="10"/>
      <c r="Q43" s="10"/>
      <c r="R43" s="10"/>
      <c r="S43" s="10"/>
      <c r="T43" s="10"/>
      <c r="U43" s="11"/>
    </row>
    <row r="44" customFormat="false" ht="16.5" hidden="false" customHeight="false" outlineLevel="0" collapsed="false">
      <c r="C44" s="9"/>
      <c r="D44" s="10"/>
      <c r="E44" s="10"/>
      <c r="F44" s="10"/>
      <c r="G44" s="10"/>
      <c r="H44" s="10"/>
      <c r="I44" s="31"/>
      <c r="J44" s="27"/>
      <c r="K44" s="10"/>
      <c r="L44" s="31"/>
      <c r="M44" s="31"/>
      <c r="N44" s="10"/>
      <c r="O44" s="10"/>
      <c r="P44" s="10"/>
      <c r="Q44" s="10"/>
      <c r="R44" s="10"/>
      <c r="S44" s="10"/>
      <c r="T44" s="10"/>
      <c r="U44" s="11"/>
    </row>
    <row r="45" customFormat="false" ht="15" hidden="false" customHeight="true" outlineLevel="0" collapsed="false"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1"/>
    </row>
    <row r="46" customFormat="false" ht="16.5" hidden="false" customHeight="false" outlineLevel="0" collapsed="false">
      <c r="C46" s="9"/>
      <c r="D46" s="10"/>
      <c r="E46" s="10"/>
      <c r="F46" s="10"/>
      <c r="G46" s="10"/>
      <c r="H46" s="41"/>
      <c r="I46" s="41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1"/>
    </row>
    <row r="47" customFormat="false" ht="15" hidden="false" customHeight="true" outlineLevel="0" collapsed="false">
      <c r="C47" s="9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34"/>
      <c r="P47" s="27" t="s">
        <v>22</v>
      </c>
      <c r="Q47" s="10"/>
      <c r="R47" s="10"/>
      <c r="S47" s="34" t="n">
        <f aca="false">'Deze map wordt verborgen'!D9</f>
        <v>24</v>
      </c>
      <c r="T47" s="34" t="s">
        <v>23</v>
      </c>
      <c r="U47" s="11"/>
    </row>
    <row r="48" customFormat="false" ht="17.25" hidden="false" customHeight="false" outlineLevel="0" collapsed="false">
      <c r="C48" s="13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5"/>
    </row>
    <row r="49" customFormat="false" ht="30" hidden="false" customHeight="true" outlineLevel="0" collapsed="false">
      <c r="C49" s="16" t="s">
        <v>24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customFormat="false" ht="16.5" hidden="false" customHeight="false" outlineLevel="0" collapsed="false"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1"/>
    </row>
    <row r="51" customFormat="false" ht="17.25" hidden="false" customHeight="true" outlineLevel="0" collapsed="false">
      <c r="C51" s="9"/>
      <c r="D51" s="10"/>
      <c r="E51" s="10"/>
      <c r="F51" s="10"/>
      <c r="G51" s="10"/>
      <c r="H51" s="10"/>
      <c r="I51" s="17" t="s">
        <v>1</v>
      </c>
      <c r="J51" s="17"/>
      <c r="K51" s="17"/>
      <c r="L51" s="17"/>
      <c r="M51" s="17"/>
      <c r="N51" s="17"/>
      <c r="O51" s="10"/>
      <c r="P51" s="10"/>
      <c r="Q51" s="10"/>
      <c r="R51" s="10"/>
      <c r="S51" s="10"/>
      <c r="T51" s="10"/>
      <c r="U51" s="11"/>
    </row>
    <row r="52" customFormat="false" ht="16.5" hidden="false" customHeight="false" outlineLevel="0" collapsed="false">
      <c r="C52" s="9"/>
      <c r="D52" s="10"/>
      <c r="E52" s="10"/>
      <c r="F52" s="10"/>
      <c r="G52" s="10"/>
      <c r="H52" s="10"/>
      <c r="I52" s="18"/>
      <c r="J52" s="10"/>
      <c r="K52" s="10"/>
      <c r="L52" s="10"/>
      <c r="M52" s="10"/>
      <c r="N52" s="19"/>
      <c r="O52" s="10"/>
      <c r="P52" s="10"/>
      <c r="Q52" s="10"/>
      <c r="R52" s="10"/>
      <c r="S52" s="10"/>
      <c r="T52" s="10"/>
      <c r="U52" s="11"/>
    </row>
    <row r="53" customFormat="false" ht="16.5" hidden="false" customHeight="false" outlineLevel="0" collapsed="false">
      <c r="C53" s="9"/>
      <c r="D53" s="10"/>
      <c r="E53" s="10"/>
      <c r="F53" s="10"/>
      <c r="G53" s="10"/>
      <c r="H53" s="10"/>
      <c r="I53" s="18"/>
      <c r="J53" s="10"/>
      <c r="K53" s="10"/>
      <c r="L53" s="10"/>
      <c r="M53" s="10"/>
      <c r="N53" s="19"/>
      <c r="O53" s="10"/>
      <c r="P53" s="10"/>
      <c r="Q53" s="10"/>
      <c r="R53" s="10"/>
      <c r="S53" s="10"/>
      <c r="T53" s="10"/>
      <c r="U53" s="11"/>
    </row>
    <row r="54" customFormat="false" ht="17.25" hidden="false" customHeight="false" outlineLevel="0" collapsed="false">
      <c r="C54" s="9"/>
      <c r="D54" s="10"/>
      <c r="E54" s="10"/>
      <c r="F54" s="10"/>
      <c r="G54" s="10"/>
      <c r="H54" s="10"/>
      <c r="I54" s="18"/>
      <c r="J54" s="10"/>
      <c r="K54" s="10"/>
      <c r="L54" s="10"/>
      <c r="M54" s="10"/>
      <c r="N54" s="19"/>
      <c r="O54" s="10"/>
      <c r="P54" s="10"/>
      <c r="Q54" s="10"/>
      <c r="R54" s="10"/>
      <c r="S54" s="10"/>
      <c r="T54" s="10"/>
      <c r="U54" s="11"/>
    </row>
    <row r="55" customFormat="false" ht="17.25" hidden="false" customHeight="true" outlineLevel="0" collapsed="false">
      <c r="C55" s="9"/>
      <c r="D55" s="10"/>
      <c r="E55" s="10"/>
      <c r="F55" s="10"/>
      <c r="G55" s="10"/>
      <c r="H55" s="10"/>
      <c r="I55" s="20" t="s">
        <v>2</v>
      </c>
      <c r="J55" s="20"/>
      <c r="K55" s="20"/>
      <c r="L55" s="20"/>
      <c r="M55" s="20"/>
      <c r="N55" s="20"/>
      <c r="O55" s="10"/>
      <c r="P55" s="10"/>
      <c r="Q55" s="10"/>
      <c r="R55" s="10"/>
      <c r="S55" s="10"/>
      <c r="T55" s="10"/>
      <c r="U55" s="11"/>
    </row>
    <row r="56" customFormat="false" ht="17.25" hidden="false" customHeight="false" outlineLevel="0" collapsed="false">
      <c r="C56" s="9"/>
      <c r="D56" s="10"/>
      <c r="E56" s="10"/>
      <c r="F56" s="10"/>
      <c r="G56" s="10"/>
      <c r="H56" s="10"/>
      <c r="I56" s="18"/>
      <c r="J56" s="10"/>
      <c r="K56" s="10"/>
      <c r="L56" s="10"/>
      <c r="M56" s="10"/>
      <c r="N56" s="19"/>
      <c r="O56" s="10"/>
      <c r="P56" s="10"/>
      <c r="Q56" s="10"/>
      <c r="R56" s="10"/>
      <c r="S56" s="10"/>
      <c r="T56" s="10"/>
      <c r="U56" s="11"/>
    </row>
    <row r="57" customFormat="false" ht="16.5" hidden="false" customHeight="false" outlineLevel="0" collapsed="false">
      <c r="C57" s="9"/>
      <c r="D57" s="10"/>
      <c r="E57" s="10"/>
      <c r="F57" s="10"/>
      <c r="G57" s="10"/>
      <c r="H57" s="10"/>
      <c r="I57" s="18"/>
      <c r="J57" s="21"/>
      <c r="K57" s="42"/>
      <c r="L57" s="42"/>
      <c r="M57" s="22"/>
      <c r="N57" s="19"/>
      <c r="O57" s="10"/>
      <c r="P57" s="10"/>
      <c r="Q57" s="10"/>
      <c r="R57" s="10"/>
      <c r="S57" s="10"/>
      <c r="T57" s="10"/>
      <c r="U57" s="11"/>
    </row>
    <row r="58" customFormat="false" ht="17.25" hidden="false" customHeight="false" outlineLevel="0" collapsed="false">
      <c r="C58" s="9"/>
      <c r="D58" s="10"/>
      <c r="E58" s="10"/>
      <c r="F58" s="10"/>
      <c r="G58" s="10"/>
      <c r="H58" s="10"/>
      <c r="I58" s="18"/>
      <c r="J58" s="9"/>
      <c r="K58" s="10"/>
      <c r="L58" s="10"/>
      <c r="M58" s="11"/>
      <c r="N58" s="19"/>
      <c r="O58" s="10"/>
      <c r="P58" s="10"/>
      <c r="Q58" s="10"/>
      <c r="R58" s="10"/>
      <c r="S58" s="10"/>
      <c r="T58" s="10"/>
      <c r="U58" s="11"/>
    </row>
    <row r="59" customFormat="false" ht="17.25" hidden="false" customHeight="false" outlineLevel="0" collapsed="false">
      <c r="C59" s="9"/>
      <c r="D59" s="10"/>
      <c r="E59" s="10"/>
      <c r="F59" s="10"/>
      <c r="G59" s="10"/>
      <c r="H59" s="10"/>
      <c r="I59" s="43"/>
      <c r="J59" s="9"/>
      <c r="K59" s="10"/>
      <c r="L59" s="10"/>
      <c r="M59" s="11"/>
      <c r="N59" s="44" t="s">
        <v>3</v>
      </c>
      <c r="O59" s="10"/>
      <c r="P59" s="10"/>
      <c r="Q59" s="10"/>
      <c r="R59" s="10"/>
      <c r="S59" s="10"/>
      <c r="T59" s="10"/>
      <c r="U59" s="11"/>
    </row>
    <row r="60" customFormat="false" ht="15" hidden="false" customHeight="true" outlineLevel="0" collapsed="false">
      <c r="C60" s="26"/>
      <c r="D60" s="27" t="s">
        <v>4</v>
      </c>
      <c r="E60" s="10"/>
      <c r="F60" s="29" t="n">
        <f aca="false">F28</f>
        <v>4.8</v>
      </c>
      <c r="G60" s="10" t="s">
        <v>5</v>
      </c>
      <c r="H60" s="32" t="s">
        <v>7</v>
      </c>
      <c r="I60" s="45" t="s">
        <v>8</v>
      </c>
      <c r="J60" s="46" t="s">
        <v>25</v>
      </c>
      <c r="K60" s="46"/>
      <c r="L60" s="46"/>
      <c r="M60" s="46"/>
      <c r="N60" s="19"/>
      <c r="O60" s="10"/>
      <c r="P60" s="10"/>
      <c r="Q60" s="10"/>
      <c r="R60" s="10"/>
      <c r="S60" s="10"/>
      <c r="T60" s="10"/>
      <c r="U60" s="11"/>
    </row>
    <row r="61" customFormat="false" ht="15" hidden="false" customHeight="true" outlineLevel="0" collapsed="false">
      <c r="C61" s="9"/>
      <c r="D61" s="10"/>
      <c r="E61" s="10"/>
      <c r="F61" s="10"/>
      <c r="G61" s="10"/>
      <c r="H61" s="10"/>
      <c r="I61" s="18"/>
      <c r="J61" s="46"/>
      <c r="K61" s="46"/>
      <c r="L61" s="46"/>
      <c r="M61" s="46"/>
      <c r="N61" s="19"/>
      <c r="O61" s="10"/>
      <c r="P61" s="10"/>
      <c r="Q61" s="10"/>
      <c r="R61" s="10"/>
      <c r="S61" s="10"/>
      <c r="T61" s="10"/>
      <c r="U61" s="11"/>
    </row>
    <row r="62" customFormat="false" ht="15" hidden="false" customHeight="true" outlineLevel="0" collapsed="false">
      <c r="C62" s="26"/>
      <c r="D62" s="27"/>
      <c r="E62" s="10"/>
      <c r="F62" s="10"/>
      <c r="G62" s="10"/>
      <c r="H62" s="10"/>
      <c r="I62" s="18"/>
      <c r="J62" s="9"/>
      <c r="K62" s="10"/>
      <c r="L62" s="10"/>
      <c r="M62" s="11"/>
      <c r="N62" s="19"/>
      <c r="O62" s="10"/>
      <c r="P62" s="10"/>
      <c r="Q62" s="10"/>
      <c r="R62" s="10"/>
      <c r="S62" s="10"/>
      <c r="T62" s="10"/>
      <c r="U62" s="11"/>
    </row>
    <row r="63" customFormat="false" ht="17.25" hidden="false" customHeight="true" outlineLevel="0" collapsed="false">
      <c r="C63" s="26"/>
      <c r="D63" s="34"/>
      <c r="E63" s="47"/>
      <c r="F63" s="10"/>
      <c r="G63" s="10"/>
      <c r="H63" s="10"/>
      <c r="I63" s="43"/>
      <c r="J63" s="13"/>
      <c r="K63" s="14"/>
      <c r="L63" s="14"/>
      <c r="M63" s="15"/>
      <c r="N63" s="48" t="s">
        <v>11</v>
      </c>
      <c r="O63" s="10"/>
      <c r="P63" s="33" t="s">
        <v>26</v>
      </c>
      <c r="Q63" s="33"/>
      <c r="R63" s="33"/>
      <c r="S63" s="10"/>
      <c r="T63" s="10"/>
      <c r="U63" s="11"/>
    </row>
    <row r="64" customFormat="false" ht="17.25" hidden="false" customHeight="false" outlineLevel="0" collapsed="false">
      <c r="C64" s="9"/>
      <c r="D64" s="10"/>
      <c r="E64" s="10"/>
      <c r="F64" s="10"/>
      <c r="G64" s="10"/>
      <c r="H64" s="10"/>
      <c r="I64" s="18"/>
      <c r="J64" s="10"/>
      <c r="K64" s="10"/>
      <c r="L64" s="34" t="s">
        <v>12</v>
      </c>
      <c r="M64" s="10"/>
      <c r="N64" s="19"/>
      <c r="O64" s="10"/>
      <c r="P64" s="33"/>
      <c r="Q64" s="33"/>
      <c r="R64" s="33"/>
      <c r="S64" s="29" t="n">
        <f aca="false">S30</f>
        <v>3</v>
      </c>
      <c r="T64" s="10" t="s">
        <v>10</v>
      </c>
      <c r="U64" s="11"/>
    </row>
    <row r="65" customFormat="false" ht="15" hidden="false" customHeight="true" outlineLevel="0" collapsed="false">
      <c r="C65" s="9"/>
      <c r="D65" s="33" t="s">
        <v>27</v>
      </c>
      <c r="E65" s="33"/>
      <c r="F65" s="10"/>
      <c r="G65" s="10"/>
      <c r="H65" s="10"/>
      <c r="I65" s="18"/>
      <c r="J65" s="10"/>
      <c r="K65" s="10"/>
      <c r="L65" s="10"/>
      <c r="M65" s="10"/>
      <c r="N65" s="19"/>
      <c r="O65" s="34" t="s">
        <v>14</v>
      </c>
      <c r="P65" s="33" t="s">
        <v>15</v>
      </c>
      <c r="Q65" s="33"/>
      <c r="R65" s="33"/>
      <c r="S65" s="29" t="n">
        <f aca="false">S33</f>
        <v>1.2</v>
      </c>
      <c r="T65" s="10" t="s">
        <v>5</v>
      </c>
      <c r="U65" s="11"/>
    </row>
    <row r="66" customFormat="false" ht="17.25" hidden="false" customHeight="false" outlineLevel="0" collapsed="false">
      <c r="C66" s="9"/>
      <c r="D66" s="35" t="s">
        <v>16</v>
      </c>
      <c r="E66" s="35"/>
      <c r="F66" s="29"/>
      <c r="G66" s="10" t="s">
        <v>5</v>
      </c>
      <c r="H66" s="10"/>
      <c r="I66" s="18"/>
      <c r="J66" s="10"/>
      <c r="K66" s="10"/>
      <c r="L66" s="10"/>
      <c r="M66" s="10"/>
      <c r="N66" s="19"/>
      <c r="O66" s="10"/>
      <c r="P66" s="33"/>
      <c r="Q66" s="33"/>
      <c r="R66" s="33"/>
      <c r="S66" s="10"/>
      <c r="T66" s="10"/>
      <c r="U66" s="11"/>
    </row>
    <row r="67" customFormat="false" ht="17.25" hidden="false" customHeight="true" outlineLevel="0" collapsed="false">
      <c r="C67" s="9"/>
      <c r="D67" s="8" t="s">
        <v>17</v>
      </c>
      <c r="E67" s="8"/>
      <c r="F67" s="36"/>
      <c r="G67" s="31" t="s">
        <v>5</v>
      </c>
      <c r="H67" s="10"/>
      <c r="I67" s="20" t="s">
        <v>18</v>
      </c>
      <c r="J67" s="20"/>
      <c r="K67" s="20"/>
      <c r="L67" s="20"/>
      <c r="M67" s="20"/>
      <c r="N67" s="20"/>
      <c r="O67" s="10"/>
      <c r="P67" s="10"/>
      <c r="Q67" s="10"/>
      <c r="R67" s="10"/>
      <c r="S67" s="10"/>
      <c r="T67" s="10"/>
      <c r="U67" s="11"/>
    </row>
    <row r="68" customFormat="false" ht="16.5" hidden="false" customHeight="false" outlineLevel="0" collapsed="false">
      <c r="C68" s="9"/>
      <c r="D68" s="10"/>
      <c r="E68" s="10"/>
      <c r="F68" s="10"/>
      <c r="G68" s="10"/>
      <c r="H68" s="10"/>
      <c r="I68" s="18"/>
      <c r="J68" s="10"/>
      <c r="K68" s="10"/>
      <c r="L68" s="10"/>
      <c r="M68" s="10"/>
      <c r="N68" s="19"/>
      <c r="O68" s="10"/>
      <c r="P68" s="10"/>
      <c r="Q68" s="10"/>
      <c r="R68" s="10"/>
      <c r="S68" s="10"/>
      <c r="T68" s="10"/>
      <c r="U68" s="11"/>
    </row>
    <row r="69" customFormat="false" ht="16.5" hidden="false" customHeight="false" outlineLevel="0" collapsed="false">
      <c r="C69" s="9"/>
      <c r="D69" s="10"/>
      <c r="E69" s="10"/>
      <c r="F69" s="10"/>
      <c r="G69" s="10"/>
      <c r="H69" s="10"/>
      <c r="I69" s="18"/>
      <c r="J69" s="10"/>
      <c r="K69" s="10"/>
      <c r="L69" s="10"/>
      <c r="M69" s="10"/>
      <c r="N69" s="19"/>
      <c r="O69" s="10"/>
      <c r="P69" s="10"/>
      <c r="Q69" s="10"/>
      <c r="R69" s="10"/>
      <c r="S69" s="10"/>
      <c r="T69" s="10"/>
      <c r="U69" s="11"/>
    </row>
    <row r="70" customFormat="false" ht="17.25" hidden="false" customHeight="false" outlineLevel="0" collapsed="false">
      <c r="C70" s="9"/>
      <c r="D70" s="10"/>
      <c r="E70" s="10"/>
      <c r="F70" s="10"/>
      <c r="G70" s="10"/>
      <c r="H70" s="10"/>
      <c r="I70" s="18"/>
      <c r="J70" s="10"/>
      <c r="K70" s="10"/>
      <c r="L70" s="10"/>
      <c r="M70" s="10"/>
      <c r="N70" s="19"/>
      <c r="O70" s="10"/>
      <c r="P70" s="10"/>
      <c r="Q70" s="10"/>
      <c r="R70" s="10"/>
      <c r="S70" s="10"/>
      <c r="T70" s="10"/>
      <c r="U70" s="11"/>
    </row>
    <row r="71" customFormat="false" ht="16.5" hidden="false" customHeight="true" outlineLevel="0" collapsed="false">
      <c r="C71" s="9"/>
      <c r="D71" s="10"/>
      <c r="E71" s="10"/>
      <c r="F71" s="10"/>
      <c r="G71" s="10"/>
      <c r="H71" s="10"/>
      <c r="I71" s="39" t="s">
        <v>19</v>
      </c>
      <c r="J71" s="39"/>
      <c r="K71" s="39"/>
      <c r="L71" s="39"/>
      <c r="M71" s="39"/>
      <c r="N71" s="39"/>
      <c r="O71" s="10"/>
      <c r="P71" s="10"/>
      <c r="Q71" s="10"/>
      <c r="R71" s="10"/>
      <c r="S71" s="10"/>
      <c r="T71" s="10"/>
      <c r="U71" s="11"/>
    </row>
    <row r="72" customFormat="false" ht="16.5" hidden="false" customHeight="false" outlineLevel="0" collapsed="false">
      <c r="C72" s="9"/>
      <c r="D72" s="10"/>
      <c r="E72" s="10"/>
      <c r="F72" s="10"/>
      <c r="G72" s="10"/>
      <c r="H72" s="31"/>
      <c r="I72" s="10"/>
      <c r="J72" s="10"/>
      <c r="K72" s="10"/>
      <c r="L72" s="34" t="s">
        <v>12</v>
      </c>
      <c r="M72" s="10"/>
      <c r="N72" s="10"/>
      <c r="O72" s="10"/>
      <c r="P72" s="10"/>
      <c r="Q72" s="10"/>
      <c r="R72" s="10"/>
      <c r="S72" s="10"/>
      <c r="T72" s="10"/>
      <c r="U72" s="11"/>
    </row>
    <row r="73" customFormat="false" ht="16.5" hidden="false" customHeight="false" outlineLevel="0" collapsed="false">
      <c r="C73" s="9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1"/>
    </row>
    <row r="74" customFormat="false" ht="15" hidden="false" customHeight="true" outlineLevel="0" collapsed="false"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1"/>
    </row>
    <row r="75" customFormat="false" ht="17.25" hidden="false" customHeight="false" outlineLevel="0" collapsed="false">
      <c r="C75" s="9"/>
      <c r="D75" s="10"/>
      <c r="E75" s="10"/>
      <c r="F75" s="10"/>
      <c r="G75" s="10"/>
      <c r="H75" s="10"/>
      <c r="I75" s="31"/>
      <c r="J75" s="49" t="s">
        <v>21</v>
      </c>
      <c r="K75" s="49"/>
      <c r="L75" s="36" t="n">
        <f aca="false">L43</f>
        <v>5</v>
      </c>
      <c r="M75" s="31" t="s">
        <v>5</v>
      </c>
      <c r="N75" s="10"/>
      <c r="O75" s="10"/>
      <c r="P75" s="10"/>
      <c r="Q75" s="10"/>
      <c r="R75" s="10"/>
      <c r="S75" s="10"/>
      <c r="T75" s="10"/>
      <c r="U75" s="11"/>
    </row>
    <row r="76" customFormat="false" ht="16.5" hidden="false" customHeight="false" outlineLevel="0" collapsed="false">
      <c r="C76" s="9"/>
      <c r="D76" s="10"/>
      <c r="E76" s="10"/>
      <c r="F76" s="10"/>
      <c r="G76" s="10"/>
      <c r="H76" s="10"/>
      <c r="I76" s="31"/>
      <c r="J76" s="50"/>
      <c r="K76" s="7"/>
      <c r="L76" s="31"/>
      <c r="M76" s="31"/>
      <c r="N76" s="10"/>
      <c r="O76" s="10"/>
      <c r="P76" s="10"/>
      <c r="Q76" s="10"/>
      <c r="R76" s="10"/>
      <c r="S76" s="10"/>
      <c r="T76" s="10"/>
      <c r="U76" s="11"/>
    </row>
    <row r="77" customFormat="false" ht="15" hidden="false" customHeight="true" outlineLevel="0" collapsed="false">
      <c r="C77" s="9"/>
      <c r="D77" s="10"/>
      <c r="E77" s="10"/>
      <c r="F77" s="10"/>
      <c r="G77" s="10"/>
      <c r="H77" s="10"/>
      <c r="I77" s="10"/>
      <c r="J77" s="51"/>
      <c r="K77" s="51"/>
      <c r="L77" s="10"/>
      <c r="M77" s="10"/>
      <c r="N77" s="10"/>
      <c r="O77" s="10"/>
      <c r="P77" s="10"/>
      <c r="Q77" s="10"/>
      <c r="R77" s="10"/>
      <c r="S77" s="10"/>
      <c r="T77" s="10"/>
      <c r="U77" s="11"/>
    </row>
    <row r="78" customFormat="false" ht="15" hidden="false" customHeight="true" outlineLevel="0" collapsed="false">
      <c r="C78" s="9"/>
      <c r="D78" s="10"/>
      <c r="E78" s="10"/>
      <c r="F78" s="10"/>
      <c r="G78" s="10"/>
      <c r="H78" s="10"/>
      <c r="I78" s="10"/>
      <c r="J78" s="51"/>
      <c r="K78" s="51"/>
      <c r="L78" s="10"/>
      <c r="M78" s="10"/>
      <c r="N78" s="10"/>
      <c r="O78" s="10"/>
      <c r="P78" s="27" t="s">
        <v>28</v>
      </c>
      <c r="Q78" s="10"/>
      <c r="R78" s="10"/>
      <c r="S78" s="34" t="n">
        <f aca="false">'Deze map wordt verborgen'!D14</f>
        <v>24</v>
      </c>
      <c r="T78" s="34" t="s">
        <v>23</v>
      </c>
      <c r="U78" s="11"/>
    </row>
    <row r="79" customFormat="false" ht="16.5" hidden="false" customHeight="false" outlineLevel="0" collapsed="false">
      <c r="C79" s="9"/>
      <c r="D79" s="10"/>
      <c r="E79" s="10"/>
      <c r="F79" s="10"/>
      <c r="G79" s="10"/>
      <c r="H79" s="41"/>
      <c r="I79" s="41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1"/>
    </row>
    <row r="80" customFormat="false" ht="17.25" hidden="false" customHeight="false" outlineLevel="0" collapsed="false">
      <c r="C80" s="9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1"/>
    </row>
    <row r="81" customFormat="false" ht="16.5" hidden="false" customHeight="true" outlineLevel="0" collapsed="false">
      <c r="C81" s="52" t="s">
        <v>29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</row>
    <row r="82" customFormat="false" ht="16.5" hidden="false" customHeight="false" outlineLevel="0" collapsed="false"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customFormat="false" ht="16.5" hidden="false" customHeight="false" outlineLevel="0" collapsed="false"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</row>
    <row r="84" customFormat="false" ht="17.25" hidden="false" customHeight="false" outlineLevel="0" collapsed="false"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</row>
    <row r="88" customFormat="false" ht="16.5" hidden="false" customHeight="false" outlineLevel="0" collapsed="false">
      <c r="M88" s="53"/>
      <c r="N88" s="53"/>
      <c r="O88" s="53"/>
      <c r="P88" s="53"/>
      <c r="Q88" s="53"/>
      <c r="R88" s="53"/>
      <c r="S88" s="53"/>
      <c r="T88" s="53"/>
      <c r="U88" s="53"/>
      <c r="V88" s="53"/>
    </row>
  </sheetData>
  <sheetProtection sheet="true" objects="true" scenarios="true" selectLockedCells="true"/>
  <mergeCells count="31">
    <mergeCell ref="C1:N1"/>
    <mergeCell ref="C2:N2"/>
    <mergeCell ref="C3:N3"/>
    <mergeCell ref="C17:U17"/>
    <mergeCell ref="I19:N19"/>
    <mergeCell ref="I23:N23"/>
    <mergeCell ref="K28:L30"/>
    <mergeCell ref="P29:R30"/>
    <mergeCell ref="D33:F33"/>
    <mergeCell ref="P33:R34"/>
    <mergeCell ref="D34:E34"/>
    <mergeCell ref="D35:E35"/>
    <mergeCell ref="I35:N35"/>
    <mergeCell ref="I39:N39"/>
    <mergeCell ref="J43:K43"/>
    <mergeCell ref="H46:I46"/>
    <mergeCell ref="C49:U49"/>
    <mergeCell ref="I51:N51"/>
    <mergeCell ref="I55:N55"/>
    <mergeCell ref="J60:M61"/>
    <mergeCell ref="P63:R64"/>
    <mergeCell ref="D65:E65"/>
    <mergeCell ref="P65:R66"/>
    <mergeCell ref="D66:E66"/>
    <mergeCell ref="D67:E67"/>
    <mergeCell ref="I67:N67"/>
    <mergeCell ref="I71:N71"/>
    <mergeCell ref="J75:K75"/>
    <mergeCell ref="J77:K78"/>
    <mergeCell ref="H79:I79"/>
    <mergeCell ref="C81:U8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B7" colorId="64" zoomScale="70" zoomScaleNormal="70" zoomScalePageLayoutView="100" workbookViewId="0">
      <selection pane="topLeft" activeCell="G17" activeCellId="0" sqref="G17"/>
    </sheetView>
  </sheetViews>
  <sheetFormatPr defaultColWidth="71.875" defaultRowHeight="16.5" zeroHeight="false" outlineLevelRow="0" outlineLevelCol="0"/>
  <cols>
    <col collapsed="false" customWidth="true" hidden="false" outlineLevel="0" max="2" min="1" style="54" width="22.37"/>
    <col collapsed="false" customWidth="true" hidden="false" outlineLevel="0" max="3" min="3" style="54" width="26.75"/>
    <col collapsed="false" customWidth="true" hidden="false" outlineLevel="0" max="4" min="4" style="54" width="23.63"/>
    <col collapsed="false" customWidth="true" hidden="false" outlineLevel="0" max="5" min="5" style="54" width="17.26"/>
    <col collapsed="false" customWidth="true" hidden="false" outlineLevel="0" max="6" min="6" style="54" width="12.37"/>
    <col collapsed="false" customWidth="true" hidden="false" outlineLevel="0" max="7" min="7" style="54" width="15.25"/>
    <col collapsed="false" customWidth="true" hidden="false" outlineLevel="0" max="8" min="8" style="54" width="19.63"/>
    <col collapsed="false" customWidth="true" hidden="false" outlineLevel="0" max="9" min="9" style="54" width="15.5"/>
    <col collapsed="false" customWidth="true" hidden="false" outlineLevel="0" max="10" min="10" style="54" width="82.37"/>
    <col collapsed="false" customWidth="false" hidden="false" outlineLevel="0" max="16384" min="11" style="54" width="71.87"/>
  </cols>
  <sheetData>
    <row r="1" s="59" customFormat="true" ht="16.5" hidden="false" customHeight="false" outlineLevel="0" collapsed="false">
      <c r="A1" s="55"/>
      <c r="B1" s="55"/>
      <c r="C1" s="56"/>
      <c r="D1" s="57"/>
      <c r="E1" s="57"/>
      <c r="F1" s="57"/>
      <c r="G1" s="57"/>
      <c r="H1" s="57"/>
      <c r="I1" s="57"/>
      <c r="J1" s="57"/>
      <c r="K1" s="55"/>
      <c r="L1" s="55"/>
      <c r="M1" s="55"/>
      <c r="N1" s="58"/>
    </row>
    <row r="2" s="59" customFormat="true" ht="16.5" hidden="false" customHeight="false" outlineLevel="0" collapsed="false">
      <c r="A2" s="55"/>
      <c r="B2" s="55"/>
      <c r="C2" s="60"/>
      <c r="D2" s="61"/>
      <c r="E2" s="61"/>
      <c r="F2" s="61"/>
      <c r="G2" s="61"/>
      <c r="H2" s="61"/>
      <c r="I2" s="61"/>
      <c r="J2" s="61"/>
      <c r="K2" s="55"/>
      <c r="L2" s="55"/>
      <c r="M2" s="55"/>
      <c r="N2" s="58"/>
    </row>
    <row r="3" s="59" customFormat="true" ht="16.5" hidden="false" customHeight="false" outlineLevel="0" collapsed="false">
      <c r="A3" s="55"/>
      <c r="B3" s="55"/>
      <c r="C3" s="60"/>
      <c r="D3" s="61"/>
      <c r="E3" s="61"/>
      <c r="F3" s="61"/>
      <c r="G3" s="61"/>
      <c r="H3" s="61"/>
      <c r="I3" s="61"/>
      <c r="J3" s="61"/>
      <c r="K3" s="55"/>
      <c r="L3" s="55"/>
      <c r="M3" s="55"/>
      <c r="N3" s="58"/>
    </row>
    <row r="4" s="59" customFormat="true" ht="16.5" hidden="false" customHeight="false" outlineLevel="0" collapsed="false">
      <c r="A4" s="55"/>
      <c r="B4" s="55"/>
      <c r="C4" s="60"/>
      <c r="D4" s="58"/>
      <c r="E4" s="58"/>
      <c r="F4" s="58"/>
      <c r="G4" s="58"/>
      <c r="H4" s="58"/>
      <c r="I4" s="58"/>
      <c r="J4" s="62"/>
      <c r="K4" s="55"/>
      <c r="L4" s="55"/>
      <c r="M4" s="55"/>
      <c r="N4" s="58"/>
    </row>
    <row r="5" s="59" customFormat="true" ht="16.5" hidden="false" customHeight="false" outlineLevel="0" collapsed="false">
      <c r="A5" s="55"/>
      <c r="B5" s="55"/>
      <c r="C5" s="60"/>
      <c r="D5" s="58"/>
      <c r="E5" s="58"/>
      <c r="F5" s="58"/>
      <c r="G5" s="58"/>
      <c r="H5" s="58"/>
      <c r="I5" s="58"/>
      <c r="J5" s="62"/>
      <c r="K5" s="55"/>
      <c r="L5" s="55"/>
      <c r="M5" s="55"/>
      <c r="N5" s="58"/>
    </row>
    <row r="6" s="59" customFormat="true" ht="16.5" hidden="false" customHeight="false" outlineLevel="0" collapsed="false">
      <c r="A6" s="55"/>
      <c r="B6" s="55"/>
      <c r="C6" s="60"/>
      <c r="D6" s="58"/>
      <c r="E6" s="58"/>
      <c r="F6" s="58"/>
      <c r="G6" s="58"/>
      <c r="H6" s="58"/>
      <c r="I6" s="58"/>
      <c r="J6" s="62"/>
      <c r="K6" s="55"/>
      <c r="L6" s="55"/>
      <c r="M6" s="55"/>
      <c r="N6" s="58"/>
    </row>
    <row r="7" s="59" customFormat="true" ht="16.5" hidden="false" customHeight="false" outlineLevel="0" collapsed="false">
      <c r="A7" s="55"/>
      <c r="B7" s="55"/>
      <c r="C7" s="60"/>
      <c r="D7" s="58"/>
      <c r="E7" s="58"/>
      <c r="F7" s="58"/>
      <c r="G7" s="58"/>
      <c r="H7" s="58"/>
      <c r="I7" s="58"/>
      <c r="J7" s="62"/>
      <c r="K7" s="55"/>
      <c r="L7" s="55"/>
      <c r="M7" s="55"/>
      <c r="N7" s="58"/>
    </row>
    <row r="8" s="59" customFormat="true" ht="16.5" hidden="false" customHeight="false" outlineLevel="0" collapsed="false">
      <c r="A8" s="55"/>
      <c r="B8" s="55"/>
      <c r="C8" s="60"/>
      <c r="D8" s="58"/>
      <c r="E8" s="58"/>
      <c r="F8" s="58"/>
      <c r="G8" s="58"/>
      <c r="H8" s="58"/>
      <c r="I8" s="58"/>
      <c r="J8" s="62"/>
      <c r="K8" s="55"/>
      <c r="L8" s="55"/>
      <c r="M8" s="55"/>
      <c r="N8" s="58"/>
    </row>
    <row r="9" s="59" customFormat="true" ht="16.5" hidden="false" customHeight="false" outlineLevel="0" collapsed="false">
      <c r="A9" s="55"/>
      <c r="B9" s="55"/>
      <c r="C9" s="60"/>
      <c r="D9" s="58"/>
      <c r="E9" s="58"/>
      <c r="F9" s="58"/>
      <c r="G9" s="58"/>
      <c r="H9" s="58"/>
      <c r="I9" s="58"/>
      <c r="J9" s="62"/>
      <c r="K9" s="55"/>
      <c r="L9" s="55"/>
      <c r="M9" s="55"/>
      <c r="N9" s="58"/>
    </row>
    <row r="10" s="59" customFormat="true" ht="16.5" hidden="false" customHeight="false" outlineLevel="0" collapsed="false">
      <c r="A10" s="55"/>
      <c r="B10" s="55"/>
      <c r="C10" s="60"/>
      <c r="D10" s="58"/>
      <c r="E10" s="58"/>
      <c r="F10" s="58"/>
      <c r="G10" s="58"/>
      <c r="H10" s="58"/>
      <c r="I10" s="58"/>
      <c r="J10" s="62"/>
      <c r="K10" s="55"/>
      <c r="L10" s="55"/>
      <c r="M10" s="55"/>
      <c r="N10" s="58"/>
    </row>
    <row r="11" s="59" customFormat="true" ht="16.5" hidden="false" customHeight="false" outlineLevel="0" collapsed="false">
      <c r="A11" s="55"/>
      <c r="B11" s="55"/>
      <c r="C11" s="60"/>
      <c r="D11" s="58"/>
      <c r="E11" s="58"/>
      <c r="F11" s="58"/>
      <c r="G11" s="58"/>
      <c r="H11" s="58"/>
      <c r="I11" s="58"/>
      <c r="J11" s="62"/>
      <c r="K11" s="55"/>
      <c r="L11" s="55"/>
      <c r="M11" s="55"/>
      <c r="N11" s="58"/>
    </row>
    <row r="12" s="59" customFormat="true" ht="17.25" hidden="false" customHeight="false" outlineLevel="0" collapsed="false">
      <c r="A12" s="55"/>
      <c r="B12" s="55"/>
      <c r="C12" s="63"/>
      <c r="D12" s="64"/>
      <c r="E12" s="64"/>
      <c r="F12" s="64"/>
      <c r="G12" s="64"/>
      <c r="H12" s="64"/>
      <c r="I12" s="64"/>
      <c r="J12" s="65"/>
      <c r="K12" s="55"/>
      <c r="L12" s="55"/>
      <c r="M12" s="55"/>
      <c r="N12" s="58"/>
    </row>
    <row r="13" s="59" customFormat="true" ht="28.5" hidden="false" customHeight="true" outlineLevel="0" collapsed="false">
      <c r="A13" s="55"/>
      <c r="B13" s="55"/>
      <c r="C13" s="66" t="s">
        <v>30</v>
      </c>
      <c r="D13" s="66"/>
      <c r="E13" s="66"/>
      <c r="F13" s="66"/>
      <c r="G13" s="66"/>
      <c r="H13" s="66"/>
      <c r="I13" s="66"/>
      <c r="J13" s="66"/>
      <c r="K13" s="55"/>
      <c r="L13" s="55"/>
      <c r="M13" s="55"/>
      <c r="N13" s="58"/>
    </row>
    <row r="14" customFormat="false" ht="45" hidden="false" customHeight="true" outlineLevel="0" collapsed="false">
      <c r="A14" s="67"/>
      <c r="B14" s="67"/>
      <c r="C14" s="68" t="s">
        <v>31</v>
      </c>
      <c r="D14" s="69" t="s">
        <v>32</v>
      </c>
      <c r="E14" s="70" t="s">
        <v>33</v>
      </c>
      <c r="F14" s="69" t="s">
        <v>34</v>
      </c>
      <c r="G14" s="71" t="s">
        <v>35</v>
      </c>
      <c r="H14" s="72" t="s">
        <v>36</v>
      </c>
      <c r="I14" s="72"/>
      <c r="J14" s="73" t="s">
        <v>37</v>
      </c>
      <c r="K14" s="67"/>
      <c r="L14" s="67"/>
      <c r="M14" s="67"/>
    </row>
    <row r="15" customFormat="false" ht="99.75" hidden="false" customHeight="true" outlineLevel="0" collapsed="false">
      <c r="A15" s="67"/>
      <c r="B15" s="67"/>
      <c r="C15" s="74"/>
      <c r="D15" s="75" t="s">
        <v>38</v>
      </c>
      <c r="E15" s="76" t="n">
        <v>4.2</v>
      </c>
      <c r="F15" s="77" t="s">
        <v>23</v>
      </c>
      <c r="G15" s="78" t="n">
        <v>0.075</v>
      </c>
      <c r="H15" s="79" t="n">
        <f aca="false">ROUNDUP(('Deze map wordt verborgen'!D16*(1+G15)/E15),0)</f>
        <v>13</v>
      </c>
      <c r="I15" s="80" t="s">
        <v>39</v>
      </c>
      <c r="J15" s="81" t="s">
        <v>40</v>
      </c>
      <c r="K15" s="67"/>
      <c r="L15" s="67"/>
      <c r="M15" s="67"/>
    </row>
    <row r="16" customFormat="false" ht="99.75" hidden="false" customHeight="true" outlineLevel="0" collapsed="false">
      <c r="A16" s="67"/>
      <c r="B16" s="67"/>
      <c r="C16" s="82"/>
      <c r="D16" s="83" t="s">
        <v>41</v>
      </c>
      <c r="E16" s="84" t="n">
        <v>75</v>
      </c>
      <c r="F16" s="85" t="s">
        <v>23</v>
      </c>
      <c r="G16" s="86" t="n">
        <v>0.07</v>
      </c>
      <c r="H16" s="87" t="n">
        <f aca="false">ROUNDUP(('Deze map wordt verborgen'!D16*(1+G16))/E16,0)</f>
        <v>1</v>
      </c>
      <c r="I16" s="88" t="s">
        <v>39</v>
      </c>
      <c r="J16" s="89" t="s">
        <v>42</v>
      </c>
      <c r="K16" s="67"/>
      <c r="L16" s="67"/>
      <c r="M16" s="67"/>
    </row>
    <row r="17" customFormat="false" ht="99.75" hidden="false" customHeight="true" outlineLevel="0" collapsed="false">
      <c r="A17" s="67"/>
      <c r="B17" s="67"/>
      <c r="C17" s="82"/>
      <c r="D17" s="90" t="s">
        <v>43</v>
      </c>
      <c r="E17" s="91" t="n">
        <v>20</v>
      </c>
      <c r="F17" s="92" t="s">
        <v>44</v>
      </c>
      <c r="G17" s="86" t="n">
        <v>0.01</v>
      </c>
      <c r="H17" s="87" t="n">
        <f aca="false">ROUNDUP((SUM('Deze map wordt verborgen'!B7+'Deze map wordt verborgen'!C7+'Deze map wordt verborgen'!B12+'Deze map wordt verborgen'!C12)*2)*(1+G17)/E17,0)</f>
        <v>2</v>
      </c>
      <c r="I17" s="88" t="s">
        <v>39</v>
      </c>
      <c r="J17" s="89" t="s">
        <v>45</v>
      </c>
      <c r="K17" s="67"/>
      <c r="L17" s="67"/>
      <c r="M17" s="67"/>
    </row>
    <row r="18" customFormat="false" ht="99.75" hidden="false" customHeight="true" outlineLevel="0" collapsed="false">
      <c r="A18" s="67"/>
      <c r="B18" s="67"/>
      <c r="C18" s="82"/>
      <c r="D18" s="90" t="s">
        <v>46</v>
      </c>
      <c r="E18" s="93" t="n">
        <v>100</v>
      </c>
      <c r="F18" s="92" t="s">
        <v>44</v>
      </c>
      <c r="G18" s="86" t="n">
        <v>0.01</v>
      </c>
      <c r="H18" s="94" t="n">
        <f aca="false">IF(E16&lt;50,1,IF(E16&lt;99,2,IF(E16=100,3,"Per 30m2 folie 1 rol tape")))</f>
        <v>2</v>
      </c>
      <c r="I18" s="88" t="s">
        <v>39</v>
      </c>
      <c r="J18" s="89" t="s">
        <v>47</v>
      </c>
      <c r="K18" s="67"/>
      <c r="L18" s="67"/>
      <c r="M18" s="67"/>
    </row>
    <row r="19" customFormat="false" ht="99.75" hidden="false" customHeight="true" outlineLevel="0" collapsed="false">
      <c r="A19" s="67"/>
      <c r="B19" s="67"/>
      <c r="C19" s="82"/>
      <c r="D19" s="83" t="s">
        <v>48</v>
      </c>
      <c r="E19" s="95" t="n">
        <v>1.2</v>
      </c>
      <c r="F19" s="96" t="s">
        <v>23</v>
      </c>
      <c r="G19" s="86" t="n">
        <v>0.13</v>
      </c>
      <c r="H19" s="97" t="n">
        <f aca="false">ROUNDUP(('Deze map wordt verborgen'!D16*(1+G19)),0)</f>
        <v>55</v>
      </c>
      <c r="I19" s="98" t="s">
        <v>10</v>
      </c>
      <c r="J19" s="99" t="s">
        <v>49</v>
      </c>
      <c r="K19" s="67"/>
      <c r="L19" s="67"/>
      <c r="M19" s="67"/>
    </row>
    <row r="20" customFormat="false" ht="99.75" hidden="false" customHeight="true" outlineLevel="0" collapsed="false">
      <c r="A20" s="67"/>
      <c r="B20" s="67"/>
      <c r="C20" s="82"/>
      <c r="D20" s="90" t="s">
        <v>50</v>
      </c>
      <c r="E20" s="100" t="n">
        <v>500</v>
      </c>
      <c r="F20" s="92" t="s">
        <v>10</v>
      </c>
      <c r="G20" s="86" t="n">
        <v>0</v>
      </c>
      <c r="H20" s="97" t="n">
        <f aca="false">ROUNDUP((23*'Deze map wordt verborgen'!D16)/500,0)</f>
        <v>3</v>
      </c>
      <c r="I20" s="98" t="s">
        <v>51</v>
      </c>
      <c r="J20" s="99" t="s">
        <v>52</v>
      </c>
      <c r="K20" s="67"/>
      <c r="L20" s="67"/>
      <c r="M20" s="67"/>
    </row>
    <row r="21" customFormat="false" ht="99.75" hidden="false" customHeight="true" outlineLevel="0" collapsed="false">
      <c r="A21" s="67"/>
      <c r="B21" s="67"/>
      <c r="C21" s="82"/>
      <c r="D21" s="83" t="s">
        <v>53</v>
      </c>
      <c r="E21" s="76" t="n">
        <v>1.5</v>
      </c>
      <c r="F21" s="85" t="s">
        <v>44</v>
      </c>
      <c r="G21" s="86" t="n">
        <v>0.05</v>
      </c>
      <c r="H21" s="101" t="n">
        <f aca="false">ROUNDUP('Deze map wordt verborgen'!I43*(1+'Blad 2 Materialen'!G21),0)</f>
        <v>150</v>
      </c>
      <c r="I21" s="102" t="s">
        <v>10</v>
      </c>
      <c r="J21" s="103" t="s">
        <v>54</v>
      </c>
      <c r="K21" s="55"/>
      <c r="L21" s="67"/>
      <c r="M21" s="67"/>
    </row>
    <row r="22" customFormat="false" ht="99.75" hidden="false" customHeight="true" outlineLevel="0" collapsed="false">
      <c r="A22" s="67"/>
      <c r="B22" s="67"/>
      <c r="C22" s="82"/>
      <c r="D22" s="90" t="s">
        <v>55</v>
      </c>
      <c r="E22" s="100" t="n">
        <v>200</v>
      </c>
      <c r="F22" s="92" t="s">
        <v>10</v>
      </c>
      <c r="G22" s="104" t="n">
        <v>0.03</v>
      </c>
      <c r="H22" s="94" t="n">
        <f aca="false">ROUNDUP((((('Deze map wordt verborgen'!B7/0.3)*('Deze map wordt verborgen'!C23+2))+(('Deze map wordt verborgen'!B12/0.3)*('Deze map wordt verborgen'!C28+2)))*2)*(1+G22)/E22,0)</f>
        <v>2</v>
      </c>
      <c r="I22" s="88" t="s">
        <v>51</v>
      </c>
      <c r="J22" s="105" t="s">
        <v>56</v>
      </c>
      <c r="K22" s="67"/>
      <c r="L22" s="67"/>
      <c r="M22" s="67"/>
    </row>
    <row r="23" customFormat="false" ht="99.75" hidden="false" customHeight="true" outlineLevel="0" collapsed="false">
      <c r="A23" s="67"/>
      <c r="B23" s="67"/>
      <c r="C23" s="82"/>
      <c r="D23" s="83" t="s">
        <v>57</v>
      </c>
      <c r="E23" s="76" t="n">
        <v>2</v>
      </c>
      <c r="F23" s="85" t="s">
        <v>44</v>
      </c>
      <c r="G23" s="86" t="n">
        <v>0.1</v>
      </c>
      <c r="H23" s="101" t="n">
        <f aca="false">ROUNDUP(('Deze map wordt verborgen'!D31/'Blad 2 Materialen'!E23)*(1+'Blad 2 Materialen'!G23),0)</f>
        <v>22</v>
      </c>
      <c r="I23" s="102" t="s">
        <v>10</v>
      </c>
      <c r="J23" s="106" t="s">
        <v>58</v>
      </c>
      <c r="K23" s="55"/>
      <c r="L23" s="67"/>
      <c r="M23" s="67"/>
    </row>
    <row r="24" customFormat="false" ht="99.75" hidden="false" customHeight="true" outlineLevel="0" collapsed="false">
      <c r="A24" s="67"/>
      <c r="B24" s="67"/>
      <c r="C24" s="107"/>
      <c r="D24" s="108" t="s">
        <v>59</v>
      </c>
      <c r="E24" s="100" t="n">
        <v>15.6</v>
      </c>
      <c r="F24" s="93" t="s">
        <v>44</v>
      </c>
      <c r="G24" s="109" t="n">
        <v>0.05</v>
      </c>
      <c r="H24" s="110" t="n">
        <f aca="false">ROUNDUP(((H23*E23)/E24)*(1+G24),0)</f>
        <v>3</v>
      </c>
      <c r="I24" s="111" t="s">
        <v>10</v>
      </c>
      <c r="J24" s="112" t="s">
        <v>60</v>
      </c>
      <c r="K24" s="67"/>
      <c r="L24" s="67"/>
      <c r="M24" s="67"/>
    </row>
    <row r="25" customFormat="false" ht="89.25" hidden="false" customHeight="true" outlineLevel="0" collapsed="false">
      <c r="A25" s="67"/>
      <c r="B25" s="67"/>
      <c r="C25" s="107"/>
      <c r="D25" s="113" t="s">
        <v>61</v>
      </c>
      <c r="E25" s="92" t="n">
        <v>15.6</v>
      </c>
      <c r="F25" s="114" t="s">
        <v>44</v>
      </c>
      <c r="G25" s="109" t="n">
        <v>0.05</v>
      </c>
      <c r="H25" s="110" t="n">
        <f aca="false">ROUNDUP((((H24*E24)+(H19*2))/E25)*(1+G25),0)</f>
        <v>11</v>
      </c>
      <c r="I25" s="111" t="s">
        <v>10</v>
      </c>
      <c r="J25" s="112" t="s">
        <v>62</v>
      </c>
      <c r="K25" s="67"/>
      <c r="L25" s="67"/>
      <c r="M25" s="67"/>
    </row>
    <row r="26" customFormat="false" ht="89.25" hidden="false" customHeight="true" outlineLevel="0" collapsed="false">
      <c r="A26" s="67"/>
      <c r="B26" s="67"/>
      <c r="C26" s="115"/>
      <c r="D26" s="116" t="s">
        <v>63</v>
      </c>
      <c r="E26" s="117" t="n">
        <v>5</v>
      </c>
      <c r="F26" s="118" t="s">
        <v>64</v>
      </c>
      <c r="G26" s="119" t="n">
        <v>0</v>
      </c>
      <c r="H26" s="120" t="n">
        <f aca="false">ROUNDUP('Deze map wordt verborgen'!D16/16,0)</f>
        <v>3</v>
      </c>
      <c r="I26" s="121" t="s">
        <v>65</v>
      </c>
      <c r="J26" s="122" t="s">
        <v>66</v>
      </c>
      <c r="K26" s="67"/>
      <c r="L26" s="67"/>
      <c r="M26" s="67"/>
    </row>
    <row r="27" customFormat="false" ht="28.5" hidden="false" customHeight="false" outlineLevel="0" collapsed="false">
      <c r="A27" s="67"/>
      <c r="B27" s="67"/>
      <c r="C27" s="123" t="s">
        <v>67</v>
      </c>
      <c r="D27" s="123"/>
      <c r="E27" s="123"/>
      <c r="F27" s="123"/>
      <c r="G27" s="123"/>
      <c r="H27" s="123"/>
      <c r="I27" s="123"/>
      <c r="J27" s="123"/>
      <c r="K27" s="67"/>
      <c r="L27" s="67"/>
      <c r="M27" s="67"/>
    </row>
    <row r="28" customFormat="false" ht="17.25" hidden="false" customHeight="false" outlineLevel="0" collapsed="false">
      <c r="A28" s="67"/>
      <c r="B28" s="67"/>
      <c r="C28" s="124"/>
      <c r="D28" s="125" t="s">
        <v>68</v>
      </c>
      <c r="E28" s="126"/>
      <c r="F28" s="126"/>
      <c r="G28" s="127"/>
      <c r="H28" s="126"/>
      <c r="I28" s="126"/>
      <c r="J28" s="128"/>
      <c r="K28" s="67"/>
      <c r="L28" s="67"/>
      <c r="M28" s="67"/>
    </row>
    <row r="29" customFormat="false" ht="17.25" hidden="false" customHeight="false" outlineLevel="0" collapsed="false">
      <c r="A29" s="67"/>
      <c r="B29" s="67"/>
      <c r="C29" s="129"/>
      <c r="D29" s="130" t="s">
        <v>69</v>
      </c>
      <c r="E29" s="131"/>
      <c r="F29" s="131"/>
      <c r="G29" s="132"/>
      <c r="H29" s="131"/>
      <c r="I29" s="131"/>
      <c r="J29" s="133"/>
      <c r="K29" s="67"/>
      <c r="L29" s="67"/>
      <c r="M29" s="67"/>
    </row>
    <row r="30" customFormat="false" ht="17.25" hidden="false" customHeight="false" outlineLevel="0" collapsed="false">
      <c r="A30" s="67"/>
      <c r="B30" s="67"/>
      <c r="C30" s="129"/>
      <c r="D30" s="130" t="s">
        <v>70</v>
      </c>
      <c r="E30" s="131"/>
      <c r="F30" s="131"/>
      <c r="G30" s="132"/>
      <c r="H30" s="131"/>
      <c r="I30" s="131"/>
      <c r="J30" s="133"/>
      <c r="K30" s="67"/>
      <c r="L30" s="67"/>
      <c r="M30" s="67"/>
    </row>
    <row r="31" customFormat="false" ht="17.25" hidden="false" customHeight="false" outlineLevel="0" collapsed="false">
      <c r="A31" s="67"/>
      <c r="B31" s="67"/>
      <c r="C31" s="129"/>
      <c r="D31" s="134" t="s">
        <v>71</v>
      </c>
      <c r="E31" s="131"/>
      <c r="F31" s="131"/>
      <c r="G31" s="132"/>
      <c r="H31" s="131"/>
      <c r="I31" s="131"/>
      <c r="J31" s="133"/>
      <c r="K31" s="67"/>
      <c r="L31" s="67"/>
      <c r="M31" s="67"/>
    </row>
    <row r="32" customFormat="false" ht="17.25" hidden="false" customHeight="false" outlineLevel="0" collapsed="false">
      <c r="A32" s="67"/>
      <c r="B32" s="67"/>
      <c r="C32" s="129"/>
      <c r="D32" s="134" t="s">
        <v>72</v>
      </c>
      <c r="E32" s="131"/>
      <c r="F32" s="131"/>
      <c r="G32" s="132"/>
      <c r="H32" s="131"/>
      <c r="I32" s="131"/>
      <c r="J32" s="133"/>
      <c r="K32" s="67"/>
      <c r="L32" s="67"/>
      <c r="M32" s="67"/>
    </row>
    <row r="33" customFormat="false" ht="17.25" hidden="false" customHeight="false" outlineLevel="0" collapsed="false">
      <c r="A33" s="67"/>
      <c r="B33" s="67"/>
      <c r="C33" s="129"/>
      <c r="D33" s="134" t="s">
        <v>73</v>
      </c>
      <c r="E33" s="131"/>
      <c r="F33" s="131"/>
      <c r="G33" s="132"/>
      <c r="H33" s="131"/>
      <c r="I33" s="131"/>
      <c r="J33" s="133"/>
      <c r="K33" s="67"/>
      <c r="L33" s="67"/>
      <c r="M33" s="67"/>
    </row>
    <row r="34" customFormat="false" ht="17.25" hidden="false" customHeight="false" outlineLevel="0" collapsed="false">
      <c r="A34" s="67"/>
      <c r="B34" s="67"/>
      <c r="C34" s="124"/>
      <c r="D34" s="134" t="s">
        <v>74</v>
      </c>
      <c r="E34" s="126"/>
      <c r="F34" s="126"/>
      <c r="G34" s="127"/>
      <c r="H34" s="126"/>
      <c r="I34" s="126"/>
      <c r="J34" s="128"/>
      <c r="K34" s="67"/>
      <c r="L34" s="67"/>
      <c r="M34" s="67"/>
    </row>
    <row r="35" customFormat="false" ht="17.25" hidden="false" customHeight="false" outlineLevel="0" collapsed="false">
      <c r="A35" s="67"/>
      <c r="B35" s="67"/>
      <c r="C35" s="124"/>
      <c r="D35" s="134" t="s">
        <v>75</v>
      </c>
      <c r="E35" s="126"/>
      <c r="F35" s="126"/>
      <c r="G35" s="127"/>
      <c r="H35" s="126"/>
      <c r="I35" s="126"/>
      <c r="J35" s="128"/>
      <c r="K35" s="67"/>
      <c r="L35" s="67"/>
      <c r="M35" s="67"/>
    </row>
    <row r="36" customFormat="false" ht="17.25" hidden="false" customHeight="false" outlineLevel="0" collapsed="false">
      <c r="A36" s="67"/>
      <c r="B36" s="67"/>
      <c r="C36" s="124"/>
      <c r="D36" s="134" t="s">
        <v>76</v>
      </c>
      <c r="E36" s="126"/>
      <c r="F36" s="126"/>
      <c r="G36" s="127"/>
      <c r="H36" s="126"/>
      <c r="I36" s="126"/>
      <c r="J36" s="128"/>
      <c r="K36" s="67"/>
      <c r="L36" s="67"/>
      <c r="M36" s="67"/>
    </row>
    <row r="37" customFormat="false" ht="16.5" hidden="false" customHeight="false" outlineLevel="0" collapsed="false">
      <c r="K37" s="67"/>
      <c r="L37" s="67"/>
      <c r="M37" s="67"/>
    </row>
  </sheetData>
  <sheetProtection algorithmName="SHA-512" hashValue="aYJ3M2QLeAgafJ94pEtR7gECkKdd6zK4pTsu5jbW3FGSZPTdmLPAwIXkxeHcn2JpPOEcYaPf1RzNHlm5oLXNnA==" saltValue="/1MHQF7t4Al4vdEmlDkFjA==" spinCount="100000" sheet="true" objects="true" scenarios="true" selectLockedCells="true"/>
  <mergeCells count="6">
    <mergeCell ref="D1:J1"/>
    <mergeCell ref="D2:J2"/>
    <mergeCell ref="D3:J3"/>
    <mergeCell ref="C13:J13"/>
    <mergeCell ref="H14:I14"/>
    <mergeCell ref="C27:J27"/>
  </mergeCells>
  <hyperlinks>
    <hyperlink ref="D28" r:id="rId1" display="Isolatiemes"/>
    <hyperlink ref="D29" r:id="rId2" display="Tacker"/>
    <hyperlink ref="D30" r:id="rId3" display="Nietjes tbv tacker"/>
    <hyperlink ref="D31" r:id="rId4" display="Bouwemmer"/>
    <hyperlink ref="D32" r:id="rId5" display="Gipsmes"/>
    <hyperlink ref="D33" r:id="rId6" display="Kitspuit"/>
    <hyperlink ref="D34" r:id="rId7" display="Handschoenen"/>
    <hyperlink ref="D35" r:id="rId8" display="Mondstofmasker"/>
    <hyperlink ref="D36" r:id="rId9" display="Veiligheidsbril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59765625" defaultRowHeight="16.5" zeroHeight="false" outlineLevelRow="0" outlineLevelCol="0"/>
  <cols>
    <col collapsed="false" customWidth="true" hidden="false" outlineLevel="0" max="1" min="1" style="0" width="30.88"/>
    <col collapsed="false" customWidth="true" hidden="false" outlineLevel="0" max="2" min="2" style="0" width="7.75"/>
    <col collapsed="false" customWidth="true" hidden="false" outlineLevel="0" max="6" min="5" style="0" width="15.37"/>
    <col collapsed="false" customWidth="true" hidden="false" outlineLevel="0" max="7" min="7" style="0" width="18.13"/>
    <col collapsed="false" customWidth="true" hidden="false" outlineLevel="0" max="8" min="8" style="0" width="14.37"/>
    <col collapsed="false" customWidth="true" hidden="false" outlineLevel="0" max="10" min="9" style="0" width="15.63"/>
  </cols>
  <sheetData>
    <row r="1" customFormat="false" ht="16.5" hidden="false" customHeight="false" outlineLevel="0" collapsed="false">
      <c r="B1" s="135"/>
      <c r="C1" s="135"/>
    </row>
    <row r="2" customFormat="false" ht="16.5" hidden="false" customHeight="false" outlineLevel="0" collapsed="false">
      <c r="A2" s="136" t="s">
        <v>77</v>
      </c>
      <c r="B2" s="137" t="n">
        <f aca="false">IF('Blad 1 Afmetingen'!S33&gt;'Blad 1 Afmetingen'!S65,'Blad 1 Afmetingen'!S33,'Blad 1 Afmetingen'!S65)</f>
        <v>1.2</v>
      </c>
      <c r="C2" s="138"/>
      <c r="D2" s="138"/>
    </row>
    <row r="3" customFormat="false" ht="16.5" hidden="false" customHeight="false" outlineLevel="0" collapsed="false">
      <c r="B3" s="138"/>
      <c r="C3" s="138"/>
    </row>
    <row r="4" customFormat="false" ht="16.5" hidden="false" customHeight="false" outlineLevel="0" collapsed="false">
      <c r="B4" s="138"/>
      <c r="C4" s="138"/>
    </row>
    <row r="5" s="59" customFormat="true" ht="33" hidden="false" customHeight="false" outlineLevel="0" collapsed="false">
      <c r="A5" s="140" t="s">
        <v>78</v>
      </c>
      <c r="B5" s="141" t="s">
        <v>79</v>
      </c>
      <c r="C5" s="141" t="s">
        <v>80</v>
      </c>
      <c r="D5" s="137" t="s">
        <v>81</v>
      </c>
    </row>
    <row r="6" customFormat="false" ht="16.5" hidden="false" customHeight="false" outlineLevel="0" collapsed="false">
      <c r="A6" s="140" t="s">
        <v>0</v>
      </c>
      <c r="B6" s="137"/>
      <c r="C6" s="137"/>
      <c r="D6" s="137"/>
    </row>
    <row r="7" customFormat="false" ht="16.5" hidden="false" customHeight="false" outlineLevel="0" collapsed="false">
      <c r="A7" s="136" t="s">
        <v>82</v>
      </c>
      <c r="B7" s="142" t="n">
        <f aca="false">'Blad 1 Afmetingen'!L43</f>
        <v>5</v>
      </c>
      <c r="C7" s="142" t="n">
        <f aca="false">'Blad 1 Afmetingen'!F28</f>
        <v>4.8</v>
      </c>
      <c r="D7" s="142" t="n">
        <f aca="false">B7*C7</f>
        <v>24</v>
      </c>
    </row>
    <row r="8" customFormat="false" ht="16.5" hidden="false" customHeight="false" outlineLevel="0" collapsed="false">
      <c r="A8" s="136" t="s">
        <v>83</v>
      </c>
      <c r="B8" s="143" t="n">
        <f aca="false">'Blad 1 Afmetingen'!F35</f>
        <v>0</v>
      </c>
      <c r="C8" s="142" t="n">
        <f aca="false">'Blad 1 Afmetingen'!F34</f>
        <v>0</v>
      </c>
      <c r="D8" s="142" t="n">
        <f aca="false">B8*C8</f>
        <v>0</v>
      </c>
    </row>
    <row r="9" customFormat="false" ht="16.5" hidden="false" customHeight="false" outlineLevel="0" collapsed="false">
      <c r="A9" s="144" t="s">
        <v>84</v>
      </c>
      <c r="B9" s="143"/>
      <c r="C9" s="142"/>
      <c r="D9" s="142" t="n">
        <f aca="false">D7-D8</f>
        <v>24</v>
      </c>
    </row>
    <row r="10" customFormat="false" ht="16.5" hidden="false" customHeight="false" outlineLevel="0" collapsed="false">
      <c r="A10" s="136"/>
      <c r="B10" s="143"/>
      <c r="C10" s="142"/>
      <c r="D10" s="142"/>
    </row>
    <row r="11" customFormat="false" ht="16.5" hidden="false" customHeight="false" outlineLevel="0" collapsed="false">
      <c r="A11" s="140" t="s">
        <v>24</v>
      </c>
      <c r="B11" s="143"/>
      <c r="C11" s="142"/>
      <c r="D11" s="142"/>
    </row>
    <row r="12" customFormat="false" ht="16.5" hidden="false" customHeight="false" outlineLevel="0" collapsed="false">
      <c r="A12" s="136" t="s">
        <v>82</v>
      </c>
      <c r="B12" s="142" t="n">
        <f aca="false">'Blad 1 Afmetingen'!L75</f>
        <v>5</v>
      </c>
      <c r="C12" s="142" t="n">
        <f aca="false">'Blad 1 Afmetingen'!F60</f>
        <v>4.8</v>
      </c>
      <c r="D12" s="142" t="n">
        <f aca="false">B12*C12</f>
        <v>24</v>
      </c>
    </row>
    <row r="13" customFormat="false" ht="16.5" hidden="false" customHeight="false" outlineLevel="0" collapsed="false">
      <c r="A13" s="136" t="s">
        <v>85</v>
      </c>
      <c r="B13" s="142" t="n">
        <f aca="false">'Blad 1 Afmetingen'!F67</f>
        <v>0</v>
      </c>
      <c r="C13" s="142" t="n">
        <f aca="false">'Blad 1 Afmetingen'!F66</f>
        <v>0</v>
      </c>
      <c r="D13" s="142" t="n">
        <f aca="false">B13*C13</f>
        <v>0</v>
      </c>
    </row>
    <row r="14" customFormat="false" ht="16.5" hidden="false" customHeight="false" outlineLevel="0" collapsed="false">
      <c r="A14" s="144" t="s">
        <v>86</v>
      </c>
      <c r="B14" s="142"/>
      <c r="C14" s="142"/>
      <c r="D14" s="142" t="n">
        <f aca="false">D12-D13</f>
        <v>24</v>
      </c>
    </row>
    <row r="15" customFormat="false" ht="16.5" hidden="false" customHeight="false" outlineLevel="0" collapsed="false">
      <c r="A15" s="144"/>
      <c r="B15" s="142"/>
      <c r="C15" s="142"/>
      <c r="D15" s="142"/>
    </row>
    <row r="16" customFormat="false" ht="16.5" hidden="false" customHeight="false" outlineLevel="0" collapsed="false">
      <c r="A16" s="140" t="s">
        <v>87</v>
      </c>
      <c r="B16" s="142"/>
      <c r="C16" s="142"/>
      <c r="D16" s="142" t="n">
        <f aca="false">D9+D14</f>
        <v>48</v>
      </c>
    </row>
    <row r="20" customFormat="false" ht="33" hidden="false" customHeight="false" outlineLevel="0" collapsed="false">
      <c r="A20" s="145" t="s">
        <v>88</v>
      </c>
      <c r="B20" s="145" t="s">
        <v>21</v>
      </c>
      <c r="C20" s="146" t="s">
        <v>89</v>
      </c>
      <c r="D20" s="147" t="s">
        <v>90</v>
      </c>
    </row>
    <row r="21" customFormat="false" ht="16.5" hidden="false" customHeight="false" outlineLevel="0" collapsed="false">
      <c r="A21" s="140" t="s">
        <v>0</v>
      </c>
      <c r="B21" s="145"/>
      <c r="C21" s="145"/>
      <c r="D21" s="147"/>
    </row>
    <row r="22" customFormat="false" ht="16.5" hidden="false" customHeight="false" outlineLevel="0" collapsed="false">
      <c r="A22" s="136" t="s">
        <v>82</v>
      </c>
      <c r="B22" s="148" t="n">
        <f aca="false">B7</f>
        <v>5</v>
      </c>
      <c r="C22" s="148" t="n">
        <f aca="false">C7</f>
        <v>4.8</v>
      </c>
      <c r="D22" s="142" t="n">
        <f aca="false">(B22+C22)*2</f>
        <v>19.6</v>
      </c>
    </row>
    <row r="23" customFormat="false" ht="16.5" hidden="false" customHeight="false" outlineLevel="0" collapsed="false">
      <c r="A23" s="136" t="s">
        <v>91</v>
      </c>
      <c r="B23" s="143" t="n">
        <f aca="false">B7</f>
        <v>5</v>
      </c>
      <c r="C23" s="142" t="n">
        <f aca="false">'Blad 1 Afmetingen'!S30</f>
        <v>3</v>
      </c>
      <c r="D23" s="142" t="n">
        <v>0</v>
      </c>
      <c r="E23" s="0" t="s">
        <v>92</v>
      </c>
    </row>
    <row r="24" customFormat="false" ht="16.5" hidden="false" customHeight="false" outlineLevel="0" collapsed="false">
      <c r="A24" s="136" t="s">
        <v>83</v>
      </c>
      <c r="B24" s="143" t="n">
        <f aca="false">B8</f>
        <v>0</v>
      </c>
      <c r="C24" s="142" t="n">
        <f aca="false">C8</f>
        <v>0</v>
      </c>
      <c r="D24" s="142" t="n">
        <f aca="false">(B24*C24)*2</f>
        <v>0</v>
      </c>
    </row>
    <row r="25" customFormat="false" ht="16.5" hidden="false" customHeight="false" outlineLevel="0" collapsed="false">
      <c r="A25" s="136"/>
      <c r="B25" s="143"/>
      <c r="C25" s="142"/>
      <c r="D25" s="142"/>
    </row>
    <row r="26" customFormat="false" ht="16.5" hidden="false" customHeight="false" outlineLevel="0" collapsed="false">
      <c r="A26" s="140" t="s">
        <v>24</v>
      </c>
      <c r="B26" s="143"/>
      <c r="C26" s="142"/>
      <c r="D26" s="142"/>
    </row>
    <row r="27" customFormat="false" ht="16.5" hidden="false" customHeight="false" outlineLevel="0" collapsed="false">
      <c r="A27" s="136" t="s">
        <v>82</v>
      </c>
      <c r="B27" s="143" t="n">
        <f aca="false">B12</f>
        <v>5</v>
      </c>
      <c r="C27" s="142" t="n">
        <f aca="false">C12</f>
        <v>4.8</v>
      </c>
      <c r="D27" s="142" t="n">
        <f aca="false">(B12+C12)*2</f>
        <v>19.6</v>
      </c>
    </row>
    <row r="28" customFormat="false" ht="16.5" hidden="false" customHeight="false" outlineLevel="0" collapsed="false">
      <c r="A28" s="136" t="s">
        <v>91</v>
      </c>
      <c r="B28" s="142" t="n">
        <f aca="false">B12</f>
        <v>5</v>
      </c>
      <c r="C28" s="142" t="n">
        <f aca="false">'Blad 1 Afmetingen'!S64</f>
        <v>3</v>
      </c>
      <c r="D28" s="142" t="n">
        <v>0</v>
      </c>
      <c r="E28" s="0" t="s">
        <v>92</v>
      </c>
    </row>
    <row r="29" customFormat="false" ht="16.5" hidden="false" customHeight="false" outlineLevel="0" collapsed="false">
      <c r="A29" s="136" t="s">
        <v>83</v>
      </c>
      <c r="B29" s="142" t="n">
        <f aca="false">B13</f>
        <v>0</v>
      </c>
      <c r="C29" s="142" t="n">
        <f aca="false">C13</f>
        <v>0</v>
      </c>
      <c r="D29" s="142" t="n">
        <f aca="false">(B29*C29)*2</f>
        <v>0</v>
      </c>
    </row>
    <row r="30" customFormat="false" ht="16.5" hidden="false" customHeight="false" outlineLevel="0" collapsed="false">
      <c r="A30" s="136"/>
      <c r="B30" s="142"/>
      <c r="C30" s="142"/>
      <c r="D30" s="142"/>
    </row>
    <row r="31" customFormat="false" ht="16.5" hidden="false" customHeight="false" outlineLevel="0" collapsed="false">
      <c r="A31" s="140" t="s">
        <v>87</v>
      </c>
      <c r="B31" s="148"/>
      <c r="C31" s="148"/>
      <c r="D31" s="147" t="n">
        <f aca="false">SUM(D22:D29)</f>
        <v>39.2</v>
      </c>
    </row>
    <row r="34" s="149" customFormat="true" ht="99" hidden="false" customHeight="false" outlineLevel="0" collapsed="false">
      <c r="A34" s="140" t="s">
        <v>93</v>
      </c>
      <c r="B34" s="141" t="s">
        <v>79</v>
      </c>
      <c r="C34" s="141" t="s">
        <v>80</v>
      </c>
      <c r="D34" s="141" t="s">
        <v>94</v>
      </c>
      <c r="E34" s="141" t="s">
        <v>95</v>
      </c>
      <c r="F34" s="137" t="s">
        <v>96</v>
      </c>
      <c r="G34" s="141" t="s">
        <v>97</v>
      </c>
      <c r="H34" s="141" t="s">
        <v>98</v>
      </c>
      <c r="I34" s="141" t="s">
        <v>99</v>
      </c>
    </row>
    <row r="35" customFormat="false" ht="16.5" hidden="false" customHeight="false" outlineLevel="0" collapsed="false">
      <c r="A35" s="140" t="s">
        <v>0</v>
      </c>
      <c r="B35" s="137" t="n">
        <f aca="false">'Blad 1 Afmetingen'!L43</f>
        <v>5</v>
      </c>
      <c r="C35" s="137" t="n">
        <f aca="false">'Blad 1 Afmetingen'!F28</f>
        <v>4.8</v>
      </c>
      <c r="D35" s="137" t="n">
        <f aca="false">'Blad 1 Afmetingen'!S33</f>
        <v>1.2</v>
      </c>
      <c r="E35" s="137" t="n">
        <f aca="false">'Blad 1 Afmetingen'!S30+1</f>
        <v>4</v>
      </c>
      <c r="F35" s="150" t="n">
        <f aca="false">(B35/0.3)+1</f>
        <v>17.6666666666667</v>
      </c>
      <c r="G35" s="150" t="n">
        <f aca="false">E35*F35</f>
        <v>70.6666666666667</v>
      </c>
      <c r="H35" s="150" t="n">
        <f aca="false">ROUNDDOWN('Blad 2 Materialen'!E21/'Deze map wordt verborgen'!D35,0)</f>
        <v>1</v>
      </c>
      <c r="I35" s="150" t="n">
        <f aca="false">ROUNDUP(G35/H35,0)</f>
        <v>71</v>
      </c>
    </row>
    <row r="36" customFormat="false" ht="16.5" hidden="false" customHeight="false" outlineLevel="0" collapsed="false">
      <c r="A36" s="136" t="s">
        <v>83</v>
      </c>
      <c r="B36" s="143" t="n">
        <f aca="false">'Blad 1 Afmetingen'!F35</f>
        <v>0</v>
      </c>
      <c r="C36" s="142" t="n">
        <f aca="false">'Blad 1 Afmetingen'!F34</f>
        <v>0</v>
      </c>
      <c r="D36" s="142"/>
      <c r="E36" s="142"/>
      <c r="F36" s="150" t="n">
        <f aca="false">(B36/0.3)+1</f>
        <v>1</v>
      </c>
      <c r="G36" s="142"/>
      <c r="H36" s="142"/>
      <c r="I36" s="142" t="n">
        <f aca="false">ROUNDDOWN(C36/'Blad 2 Materialen'!E21,0)*F36</f>
        <v>0</v>
      </c>
    </row>
    <row r="37" customFormat="false" ht="16.5" hidden="false" customHeight="false" outlineLevel="0" collapsed="false">
      <c r="A37" s="144" t="s">
        <v>84</v>
      </c>
      <c r="B37" s="143"/>
      <c r="C37" s="142"/>
      <c r="D37" s="142"/>
      <c r="E37" s="142"/>
      <c r="F37" s="142"/>
      <c r="G37" s="142"/>
      <c r="H37" s="142"/>
      <c r="I37" s="143" t="n">
        <f aca="false">I35-I36</f>
        <v>71</v>
      </c>
    </row>
    <row r="38" customFormat="false" ht="16.5" hidden="false" customHeight="false" outlineLevel="0" collapsed="false">
      <c r="A38" s="136"/>
      <c r="B38" s="143"/>
      <c r="C38" s="142"/>
      <c r="D38" s="142"/>
      <c r="E38" s="142"/>
      <c r="F38" s="142"/>
      <c r="G38" s="142"/>
      <c r="H38" s="142"/>
      <c r="I38" s="142"/>
    </row>
    <row r="39" customFormat="false" ht="16.5" hidden="false" customHeight="false" outlineLevel="0" collapsed="false">
      <c r="A39" s="140" t="s">
        <v>24</v>
      </c>
      <c r="B39" s="143" t="n">
        <f aca="false">'Blad 1 Afmetingen'!L75</f>
        <v>5</v>
      </c>
      <c r="C39" s="142" t="n">
        <f aca="false">'Blad 1 Afmetingen'!F60</f>
        <v>4.8</v>
      </c>
      <c r="D39" s="142" t="n">
        <f aca="false">'Blad 1 Afmetingen'!S65</f>
        <v>1.2</v>
      </c>
      <c r="E39" s="142" t="n">
        <f aca="false">'Blad 1 Afmetingen'!S64+1</f>
        <v>4</v>
      </c>
      <c r="F39" s="150" t="n">
        <f aca="false">(B39/0.3)+1</f>
        <v>17.6666666666667</v>
      </c>
      <c r="G39" s="150" t="n">
        <f aca="false">E39*F39</f>
        <v>70.6666666666667</v>
      </c>
      <c r="H39" s="150" t="n">
        <f aca="false">ROUNDDOWN('Blad 2 Materialen'!E21/'Deze map wordt verborgen'!D39,0)</f>
        <v>1</v>
      </c>
      <c r="I39" s="150" t="n">
        <f aca="false">ROUNDUP(G39/H39,0)</f>
        <v>71</v>
      </c>
    </row>
    <row r="40" customFormat="false" ht="16.5" hidden="false" customHeight="false" outlineLevel="0" collapsed="false">
      <c r="A40" s="136" t="s">
        <v>83</v>
      </c>
      <c r="B40" s="142" t="n">
        <f aca="false">'Blad 1 Afmetingen'!F35</f>
        <v>0</v>
      </c>
      <c r="C40" s="142" t="n">
        <f aca="false">'Blad 1 Afmetingen'!F34</f>
        <v>0</v>
      </c>
      <c r="D40" s="142"/>
      <c r="E40" s="142"/>
      <c r="F40" s="150" t="n">
        <f aca="false">(B40/0.3)+1</f>
        <v>1</v>
      </c>
      <c r="G40" s="142"/>
      <c r="H40" s="142"/>
      <c r="I40" s="142" t="n">
        <f aca="false">ROUNDDOWN(C40/'Blad 2 Materialen'!E21,0)*F40</f>
        <v>0</v>
      </c>
    </row>
    <row r="41" customFormat="false" ht="16.5" hidden="false" customHeight="false" outlineLevel="0" collapsed="false">
      <c r="A41" s="144" t="s">
        <v>86</v>
      </c>
      <c r="B41" s="142"/>
      <c r="C41" s="142"/>
      <c r="D41" s="142"/>
      <c r="E41" s="142"/>
      <c r="F41" s="142"/>
      <c r="G41" s="142"/>
      <c r="H41" s="142"/>
      <c r="I41" s="143" t="n">
        <f aca="false">I39-I40</f>
        <v>71</v>
      </c>
    </row>
    <row r="42" customFormat="false" ht="16.5" hidden="false" customHeight="false" outlineLevel="0" collapsed="false">
      <c r="A42" s="144"/>
      <c r="B42" s="142"/>
      <c r="C42" s="142"/>
      <c r="D42" s="142"/>
      <c r="E42" s="142"/>
      <c r="F42" s="142"/>
      <c r="G42" s="142"/>
      <c r="H42" s="142"/>
      <c r="I42" s="142"/>
    </row>
    <row r="43" customFormat="false" ht="16.5" hidden="false" customHeight="false" outlineLevel="0" collapsed="false">
      <c r="A43" s="140" t="s">
        <v>87</v>
      </c>
      <c r="B43" s="142"/>
      <c r="C43" s="142"/>
      <c r="D43" s="142"/>
      <c r="E43" s="142"/>
      <c r="F43" s="142" t="n">
        <f aca="false">F37+F41</f>
        <v>0</v>
      </c>
      <c r="G43" s="142"/>
      <c r="H43" s="142"/>
      <c r="I43" s="151" t="n">
        <f aca="false">I41+I37</f>
        <v>142</v>
      </c>
    </row>
  </sheetData>
  <sheetProtection algorithmName="SHA-512" hashValue="0pOii7oyXvm0Irgmc3n/M1YOBRNLka74tJ9WB7B0piabwQ/yOgwTh8krvfAODNMyWvJtoOYnsDcGuO52mE4K4w==" saltValue="7GN9b11a6ZuCGSzfz9ZAGw==" spinCount="100000" sheet="true" objects="true" scenarios="true" selectLockedCells="true" selectUn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43BBE4BF0CAE44AE95CF9519914583" ma:contentTypeVersion="15" ma:contentTypeDescription="Een nieuw document maken." ma:contentTypeScope="" ma:versionID="8f8c9a007c2194061690e8d59e81b198">
  <xsd:schema xmlns:xsd="http://www.w3.org/2001/XMLSchema" xmlns:xs="http://www.w3.org/2001/XMLSchema" xmlns:p="http://schemas.microsoft.com/office/2006/metadata/properties" xmlns:ns2="4a661693-623f-4123-87b9-533c0ad0bbce" xmlns:ns3="6d9ac094-c5f1-4d0f-82c5-47d4395bc318" targetNamespace="http://schemas.microsoft.com/office/2006/metadata/properties" ma:root="true" ma:fieldsID="b6847979c6010937011604dd869f8ccc" ns2:_="" ns3:_="">
    <xsd:import namespace="4a661693-623f-4123-87b9-533c0ad0bbce"/>
    <xsd:import namespace="6d9ac094-c5f1-4d0f-82c5-47d4395bc3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Aangemaaktdo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61693-623f-4123-87b9-533c0ad0bb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d6f8bc2-ab63-4b86-a849-9513eb4efd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angemaaktdoor" ma:index="22" nillable="true" ma:displayName="Aangemaakt door " ma:format="Dropdown" ma:list="UserInfo" ma:SharePointGroup="0" ma:internalName="Aangemaaktdo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ac094-c5f1-4d0f-82c5-47d4395bc31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a9eef0-0d0a-4800-82eb-12d128c40ef6}" ma:internalName="TaxCatchAll" ma:showField="CatchAllData" ma:web="6d9ac094-c5f1-4d0f-82c5-47d4395bc3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661693-623f-4123-87b9-533c0ad0bbce">
      <Terms xmlns="http://schemas.microsoft.com/office/infopath/2007/PartnerControls"/>
    </lcf76f155ced4ddcb4097134ff3c332f>
    <TaxCatchAll xmlns="6d9ac094-c5f1-4d0f-82c5-47d4395bc318" xsi:nil="true"/>
    <Aangemaaktdoor xmlns="4a661693-623f-4123-87b9-533c0ad0bbce">
      <UserInfo>
        <DisplayName/>
        <AccountId xsi:nil="true"/>
        <AccountType/>
      </UserInfo>
    </Aangemaaktdoor>
  </documentManagement>
</p:properties>
</file>

<file path=customXml/itemProps1.xml><?xml version="1.0" encoding="utf-8"?>
<ds:datastoreItem xmlns:ds="http://schemas.openxmlformats.org/officeDocument/2006/customXml" ds:itemID="{E358B9E4-F9E2-407E-B887-5591978BB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A9193D-3030-45E8-8EC2-F040AFD0F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661693-623f-4123-87b9-533c0ad0bbce"/>
    <ds:schemaRef ds:uri="6d9ac094-c5f1-4d0f-82c5-47d4395bc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17382-F276-4C4F-ABD2-AB6D6842FFA0}">
  <ds:schemaRefs>
    <ds:schemaRef ds:uri="http://schemas.microsoft.com/office/2006/metadata/properties"/>
    <ds:schemaRef ds:uri="http://schemas.microsoft.com/office/infopath/2007/PartnerControls"/>
    <ds:schemaRef ds:uri="4a661693-623f-4123-87b9-533c0ad0bbce"/>
    <ds:schemaRef ds:uri="6d9ac094-c5f1-4d0f-82c5-47d4395bc3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2022-10-31T09:13:31Z</dcterms:created>
  <dc:creator>Nick den Breejen</dc:creator>
  <dc:description/>
  <dc:language>en-US</dc:language>
  <cp:lastModifiedBy>Nick den Breejen</cp:lastModifiedBy>
  <dcterms:modified xsi:type="dcterms:W3CDTF">2023-01-05T14:47:40Z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0x0101009443BBE4BF0CAE44AE95CF9519914583</vt:lpwstr>
  </property>
  <property fmtid="{D5CDD505-2E9C-101B-9397-08002B2CF9AE}" pid="3" name="MediaServiceImageTags">
    <vt:lpwstr/>
  </property>
</Properties>
</file>